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" yWindow="12" windowWidth="2412" windowHeight="1272" tabRatio="894" activeTab="9"/>
  </bookViews>
  <sheets>
    <sheet name="п.1 расп.дох.меж.бюд." sheetId="16" r:id="rId1"/>
    <sheet name="п2 распред." sheetId="17" r:id="rId2"/>
    <sheet name="п.3 расп.по цел." sheetId="18" r:id="rId3"/>
    <sheet name="п.4 ведом." sheetId="19" r:id="rId4"/>
    <sheet name="п.5.ИФДБ" sheetId="20" r:id="rId5"/>
    <sheet name="п.6 пуб.норм.обяз." sheetId="21" r:id="rId6"/>
    <sheet name="п.7.ИМБТ " sheetId="22" r:id="rId7"/>
    <sheet name="п.8.мун.заим." sheetId="23" state="hidden" r:id="rId8"/>
    <sheet name="п.9.МП" sheetId="24" r:id="rId9"/>
    <sheet name="доходы" sheetId="15" r:id="rId10"/>
  </sheets>
  <definedNames>
    <definedName name="_xlnm._FilterDatabase" localSheetId="1" hidden="1">'п2 распред.'!$N$14:$T$168</definedName>
    <definedName name="Date" localSheetId="0">#REF!</definedName>
    <definedName name="Date" localSheetId="2">#REF!</definedName>
    <definedName name="Date" localSheetId="3">#REF!</definedName>
    <definedName name="Date" localSheetId="4">#REF!</definedName>
    <definedName name="Date" localSheetId="5">#REF!</definedName>
    <definedName name="Date" localSheetId="6">#REF!</definedName>
    <definedName name="Date" localSheetId="7">#REF!</definedName>
    <definedName name="Date" localSheetId="8">#REF!</definedName>
    <definedName name="Date" localSheetId="1">#REF!</definedName>
    <definedName name="Date">#REF!</definedName>
    <definedName name="Dohod" localSheetId="0">#REF!</definedName>
    <definedName name="Dohod" localSheetId="2">#REF!</definedName>
    <definedName name="Dohod" localSheetId="3">#REF!</definedName>
    <definedName name="Dohod" localSheetId="4">#REF!</definedName>
    <definedName name="Dohod" localSheetId="5">#REF!</definedName>
    <definedName name="Dohod" localSheetId="6">#REF!</definedName>
    <definedName name="Dohod" localSheetId="7">#REF!</definedName>
    <definedName name="Dohod" localSheetId="8">#REF!</definedName>
    <definedName name="Dohod" localSheetId="1">#REF!</definedName>
    <definedName name="Dohod">#REF!</definedName>
    <definedName name="ghs" localSheetId="0">#REF!</definedName>
    <definedName name="ghs" localSheetId="2">#REF!</definedName>
    <definedName name="ghs" localSheetId="3">#REF!</definedName>
    <definedName name="ghs" localSheetId="4">#REF!</definedName>
    <definedName name="ghs" localSheetId="5">#REF!</definedName>
    <definedName name="ghs" localSheetId="6">#REF!</definedName>
    <definedName name="ghs" localSheetId="7">#REF!</definedName>
    <definedName name="ghs" localSheetId="8">#REF!</definedName>
    <definedName name="ghs" localSheetId="1">#REF!</definedName>
    <definedName name="ghs">#REF!</definedName>
    <definedName name="Table" localSheetId="0">#REF!</definedName>
    <definedName name="Table" localSheetId="2">#REF!</definedName>
    <definedName name="Table" localSheetId="3">#REF!</definedName>
    <definedName name="Table" localSheetId="4">#REF!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1">#REF!</definedName>
    <definedName name="Table">#REF!</definedName>
    <definedName name="Table1" localSheetId="0">#REF!</definedName>
    <definedName name="Table1" localSheetId="2">#REF!</definedName>
    <definedName name="Table1" localSheetId="3">#REF!</definedName>
    <definedName name="Table1" localSheetId="4">#REF!</definedName>
    <definedName name="Table1" localSheetId="5">#REF!</definedName>
    <definedName name="Table1" localSheetId="6">#REF!</definedName>
    <definedName name="Table1" localSheetId="7">#REF!</definedName>
    <definedName name="Table1" localSheetId="8">#REF!</definedName>
    <definedName name="Table1" localSheetId="1">#REF!</definedName>
    <definedName name="Table1">#REF!</definedName>
    <definedName name="Table2" localSheetId="0">#REF!</definedName>
    <definedName name="Table2" localSheetId="2">#REF!</definedName>
    <definedName name="Table2" localSheetId="3">#REF!</definedName>
    <definedName name="Table2" localSheetId="4">#REF!</definedName>
    <definedName name="Table2" localSheetId="5">#REF!</definedName>
    <definedName name="Table2" localSheetId="6">#REF!</definedName>
    <definedName name="Table2" localSheetId="7">#REF!</definedName>
    <definedName name="Table2" localSheetId="8">#REF!</definedName>
    <definedName name="Table2" localSheetId="1">#REF!</definedName>
    <definedName name="Table2">#REF!</definedName>
    <definedName name="Table3" localSheetId="0">#REF!</definedName>
    <definedName name="Table3" localSheetId="2">#REF!</definedName>
    <definedName name="Table3" localSheetId="3">#REF!</definedName>
    <definedName name="Table3" localSheetId="4">#REF!</definedName>
    <definedName name="Table3" localSheetId="5">#REF!</definedName>
    <definedName name="Table3" localSheetId="6">#REF!</definedName>
    <definedName name="Table3" localSheetId="7">#REF!</definedName>
    <definedName name="Table3" localSheetId="8">#REF!</definedName>
    <definedName name="Table3" localSheetId="1">#REF!</definedName>
    <definedName name="Table3">#REF!</definedName>
    <definedName name="ввавы" localSheetId="0">#REF!</definedName>
    <definedName name="ввавы" localSheetId="2">#REF!</definedName>
    <definedName name="ввавы" localSheetId="3">#REF!</definedName>
    <definedName name="ввавы" localSheetId="4">#REF!</definedName>
    <definedName name="ввавы" localSheetId="5">#REF!</definedName>
    <definedName name="ввавы" localSheetId="6">#REF!</definedName>
    <definedName name="ввавы" localSheetId="7">#REF!</definedName>
    <definedName name="ввавы" localSheetId="8">#REF!</definedName>
    <definedName name="ввавы" localSheetId="1">#REF!</definedName>
    <definedName name="ввавы">#REF!</definedName>
    <definedName name="Глав_бух" localSheetId="0">#REF!</definedName>
    <definedName name="Глав_бух" localSheetId="2">#REF!</definedName>
    <definedName name="Глав_бух" localSheetId="3">#REF!</definedName>
    <definedName name="Глав_бух" localSheetId="4">#REF!</definedName>
    <definedName name="Глав_бух" localSheetId="5">#REF!</definedName>
    <definedName name="Глав_бух" localSheetId="6">#REF!</definedName>
    <definedName name="Глав_бух" localSheetId="7">#REF!</definedName>
    <definedName name="Глав_бух" localSheetId="8">#REF!</definedName>
    <definedName name="Глав_бух" localSheetId="1">#REF!</definedName>
    <definedName name="Глав_бух">#REF!</definedName>
    <definedName name="Дата" localSheetId="0">#REF!</definedName>
    <definedName name="Дата" localSheetId="2">#REF!</definedName>
    <definedName name="Дата" localSheetId="3">#REF!</definedName>
    <definedName name="Дата" localSheetId="4">#REF!</definedName>
    <definedName name="Дата" localSheetId="5">#REF!</definedName>
    <definedName name="Дата" localSheetId="6">#REF!</definedName>
    <definedName name="Дата" localSheetId="7">#REF!</definedName>
    <definedName name="Дата" localSheetId="8">#REF!</definedName>
    <definedName name="Дата" localSheetId="1">#REF!</definedName>
    <definedName name="Дата">#REF!</definedName>
    <definedName name="_xlnm.Print_Titles" localSheetId="2">'п.3 расп.по цел.'!$13:$15</definedName>
    <definedName name="_xlnm.Print_Titles" localSheetId="8">п.9.МП!$L:$T,п.9.МП!$6:$7</definedName>
    <definedName name="Наим_бюджета" localSheetId="0">#REF!</definedName>
    <definedName name="Наим_бюджета" localSheetId="2">#REF!</definedName>
    <definedName name="Наим_бюджета" localSheetId="3">#REF!</definedName>
    <definedName name="Наим_бюджета" localSheetId="4">#REF!</definedName>
    <definedName name="Наим_бюджета" localSheetId="5">#REF!</definedName>
    <definedName name="Наим_бюджета" localSheetId="6">#REF!</definedName>
    <definedName name="Наим_бюджета" localSheetId="7">#REF!</definedName>
    <definedName name="Наим_бюджета" localSheetId="8">#REF!</definedName>
    <definedName name="Наим_бюджета" localSheetId="1">#REF!</definedName>
    <definedName name="Наим_бюджета">#REF!</definedName>
    <definedName name="_xlnm.Print_Area" localSheetId="2">'п.3 расп.по цел.'!$A$1:$V$131</definedName>
    <definedName name="_xlnm.Print_Area" localSheetId="3">'п.4 ведом.'!$A$1:$AA$165</definedName>
    <definedName name="_xlnm.Print_Area" localSheetId="5">'п.6 пуб.норм.обяз.'!$A$1:$I$33</definedName>
    <definedName name="_xlnm.Print_Area" localSheetId="6">'п.7.ИМБТ '!$A$1:$E$37</definedName>
    <definedName name="_xlnm.Print_Area" localSheetId="7">п.8.мун.заим.!$A$1:$H$13</definedName>
    <definedName name="_xlnm.Print_Area" localSheetId="1">'п2 распред.'!$A$1:$AB$168</definedName>
    <definedName name="Рук_фин_экон_службы" localSheetId="0">#REF!</definedName>
    <definedName name="Рук_фин_экон_службы" localSheetId="2">#REF!</definedName>
    <definedName name="Рук_фин_экон_службы" localSheetId="3">#REF!</definedName>
    <definedName name="Рук_фин_экон_службы" localSheetId="4">#REF!</definedName>
    <definedName name="Рук_фин_экон_службы" localSheetId="5">#REF!</definedName>
    <definedName name="Рук_фин_экон_службы" localSheetId="6">#REF!</definedName>
    <definedName name="Рук_фин_экон_службы" localSheetId="7">#REF!</definedName>
    <definedName name="Рук_фин_экон_службы" localSheetId="8">#REF!</definedName>
    <definedName name="Рук_фин_экон_службы" localSheetId="1">#REF!</definedName>
    <definedName name="Рук_фин_экон_службы">#REF!</definedName>
    <definedName name="Руководитель" localSheetId="0">#REF!</definedName>
    <definedName name="Руководитель" localSheetId="2">#REF!</definedName>
    <definedName name="Руководитель" localSheetId="3">#REF!</definedName>
    <definedName name="Руководитель" localSheetId="4">#REF!</definedName>
    <definedName name="Руководитель" localSheetId="5">#REF!</definedName>
    <definedName name="Руководитель" localSheetId="6">#REF!</definedName>
    <definedName name="Руководитель" localSheetId="7">#REF!</definedName>
    <definedName name="Руководитель" localSheetId="8">#REF!</definedName>
    <definedName name="Руководитель" localSheetId="1">#REF!</definedName>
    <definedName name="Руководитель">#REF!</definedName>
    <definedName name="Таблица_доходов" localSheetId="0">#REF!</definedName>
    <definedName name="Таблица_доходов" localSheetId="2">#REF!</definedName>
    <definedName name="Таблица_доходов" localSheetId="3">#REF!</definedName>
    <definedName name="Таблица_доходов" localSheetId="4">#REF!</definedName>
    <definedName name="Таблица_доходов" localSheetId="5">#REF!</definedName>
    <definedName name="Таблица_доходов" localSheetId="6">#REF!</definedName>
    <definedName name="Таблица_доходов" localSheetId="7">#REF!</definedName>
    <definedName name="Таблица_доходов" localSheetId="8">#REF!</definedName>
    <definedName name="Таблица_доходов" localSheetId="1">#REF!</definedName>
    <definedName name="Таблица_доходов">#REF!</definedName>
    <definedName name="Таблица1" localSheetId="0">#REF!</definedName>
    <definedName name="Таблица1" localSheetId="2">#REF!</definedName>
    <definedName name="Таблица1" localSheetId="3">#REF!</definedName>
    <definedName name="Таблица1" localSheetId="4">#REF!</definedName>
    <definedName name="Таблица1" localSheetId="5">#REF!</definedName>
    <definedName name="Таблица1" localSheetId="6">#REF!</definedName>
    <definedName name="Таблица1" localSheetId="7">#REF!</definedName>
    <definedName name="Таблица1" localSheetId="8">#REF!</definedName>
    <definedName name="Таблица1" localSheetId="1">#REF!</definedName>
    <definedName name="Таблица1">#REF!</definedName>
    <definedName name="Таблица2" localSheetId="0">#REF!</definedName>
    <definedName name="Таблица2" localSheetId="2">#REF!</definedName>
    <definedName name="Таблица2" localSheetId="3">#REF!</definedName>
    <definedName name="Таблица2" localSheetId="4">#REF!</definedName>
    <definedName name="Таблица2" localSheetId="5">#REF!</definedName>
    <definedName name="Таблица2" localSheetId="6">#REF!</definedName>
    <definedName name="Таблица2" localSheetId="7">#REF!</definedName>
    <definedName name="Таблица2" localSheetId="8">#REF!</definedName>
    <definedName name="Таблица2" localSheetId="1">#REF!</definedName>
    <definedName name="Таблица2">#REF!</definedName>
    <definedName name="Таблица3" localSheetId="0">#REF!</definedName>
    <definedName name="Таблица3" localSheetId="2">#REF!</definedName>
    <definedName name="Таблица3" localSheetId="3">#REF!</definedName>
    <definedName name="Таблица3" localSheetId="4">#REF!</definedName>
    <definedName name="Таблица3" localSheetId="5">#REF!</definedName>
    <definedName name="Таблица3" localSheetId="6">#REF!</definedName>
    <definedName name="Таблица3" localSheetId="7">#REF!</definedName>
    <definedName name="Таблица3" localSheetId="8">#REF!</definedName>
    <definedName name="Таблица3" localSheetId="1">#REF!</definedName>
    <definedName name="Таблица3">#REF!</definedName>
  </definedNames>
  <calcPr calcId="145621" iterate="1"/>
</workbook>
</file>

<file path=xl/calcChain.xml><?xml version="1.0" encoding="utf-8"?>
<calcChain xmlns="http://schemas.openxmlformats.org/spreadsheetml/2006/main">
  <c r="F38" i="15" l="1"/>
  <c r="E38" i="15"/>
  <c r="D38" i="15"/>
  <c r="E19" i="20"/>
  <c r="D19" i="20"/>
  <c r="C19" i="20"/>
  <c r="R16" i="24"/>
  <c r="S16" i="24"/>
  <c r="T16" i="24"/>
  <c r="Q16" i="24"/>
  <c r="F30" i="15" l="1"/>
  <c r="E30" i="15"/>
  <c r="D30" i="15"/>
  <c r="F28" i="15"/>
  <c r="E28" i="15"/>
  <c r="D28" i="15"/>
  <c r="E33" i="15"/>
  <c r="F33" i="15"/>
  <c r="D33" i="15"/>
  <c r="C14" i="22"/>
  <c r="E14" i="22" l="1"/>
  <c r="D14" i="22"/>
  <c r="I10" i="21"/>
  <c r="H10" i="21"/>
  <c r="G10" i="21"/>
  <c r="D7" i="15" l="1"/>
  <c r="F40" i="15"/>
  <c r="E40" i="15" l="1"/>
  <c r="E32" i="15" l="1"/>
  <c r="D32" i="15" s="1"/>
  <c r="F32" i="15"/>
  <c r="F27" i="15"/>
  <c r="F26" i="15" s="1"/>
  <c r="E27" i="15"/>
  <c r="E26" i="15" s="1"/>
  <c r="F24" i="15"/>
  <c r="E24" i="15"/>
  <c r="F20" i="15"/>
  <c r="E20" i="15"/>
  <c r="D20" i="15"/>
  <c r="F18" i="15"/>
  <c r="E18" i="15"/>
  <c r="D18" i="15"/>
  <c r="F14" i="15"/>
  <c r="E14" i="15"/>
  <c r="D14" i="15"/>
  <c r="F12" i="15"/>
  <c r="E12" i="15"/>
  <c r="D12" i="15"/>
  <c r="F7" i="15"/>
  <c r="E7" i="15"/>
  <c r="F5" i="15"/>
  <c r="E5" i="15"/>
  <c r="E4" i="15" l="1"/>
  <c r="F4" i="15"/>
  <c r="D5" i="15"/>
  <c r="D4" i="15" s="1"/>
  <c r="D42" i="15" l="1"/>
  <c r="C18" i="20" s="1"/>
  <c r="C17" i="20" s="1"/>
  <c r="C16" i="20" s="1"/>
  <c r="C20" i="20" s="1"/>
  <c r="E42" i="15"/>
  <c r="D18" i="20" s="1"/>
  <c r="D17" i="20" s="1"/>
  <c r="D16" i="20" s="1"/>
  <c r="D20" i="20" s="1"/>
  <c r="F42" i="15"/>
  <c r="E18" i="20" s="1"/>
  <c r="E17" i="20" s="1"/>
  <c r="E16" i="20" s="1"/>
  <c r="E20" i="20" s="1"/>
</calcChain>
</file>

<file path=xl/sharedStrings.xml><?xml version="1.0" encoding="utf-8"?>
<sst xmlns="http://schemas.openxmlformats.org/spreadsheetml/2006/main" count="1567" uniqueCount="296">
  <si>
    <t>руб.</t>
  </si>
  <si>
    <t/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</si>
  <si>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</si>
  <si>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</si>
  <si>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</si>
  <si>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</si>
  <si>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</si>
  <si>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</si>
  <si>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</si>
  <si>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</si>
  <si>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Вид изменений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</si>
  <si>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</si>
  <si>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</si>
  <si>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</si>
  <si>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</si>
  <si>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</si>
  <si>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</si>
  <si>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</si>
  <si>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</si>
  <si>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</si>
  <si>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</si>
  <si>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</si>
  <si>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</si>
  <si>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</si>
  <si>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</si>
  <si>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</si>
  <si>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</si>
  <si>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</si>
  <si>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</si>
  <si>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</si>
  <si>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</si>
  <si>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</si>
  <si>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</si>
  <si>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</si>
  <si>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</si>
  <si>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</si>
  <si>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</si>
  <si>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</si>
  <si>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</si>
  <si>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</si>
  <si>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</si>
  <si>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</si>
  <si>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</si>
  <si>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</si>
  <si>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</si>
  <si>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</si>
  <si>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</si>
  <si>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</si>
  <si>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</si>
  <si>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</si>
  <si>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</si>
  <si>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</si>
  <si>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</si>
  <si>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</si>
  <si>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</si>
  <si>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</si>
  <si>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</si>
  <si>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</si>
  <si>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</si>
  <si>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</si>
  <si>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</si>
  <si>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</si>
  <si>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</si>
  <si>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</si>
  <si>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</si>
  <si>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</si>
  <si>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</si>
  <si>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</si>
  <si>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</si>
  <si>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</si>
  <si>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</si>
  <si>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</si>
  <si>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</si>
  <si>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</si>
  <si>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</si>
  <si>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</si>
  <si>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</si>
  <si>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</si>
  <si>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</si>
  <si>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</si>
  <si>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</si>
  <si>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</si>
  <si>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</si>
  <si>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</si>
  <si>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</si>
  <si>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</si>
  <si>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</si>
  <si>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</si>
  <si>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</si>
  <si>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</si>
  <si>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</si>
  <si>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</si>
  <si>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</si>
  <si>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</si>
  <si>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</si>
  <si>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</si>
  <si>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</si>
  <si>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</si>
  <si>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</si>
  <si>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</si>
  <si>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</si>
  <si>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</si>
  <si>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</si>
  <si>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</si>
  <si>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</si>
  <si>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</si>
  <si>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</si>
  <si>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</si>
  <si>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</si>
  <si>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</si>
  <si>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</si>
  <si>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</si>
  <si>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</si>
  <si>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</si>
  <si>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</si>
  <si>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</si>
  <si>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</si>
  <si>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</si>
  <si>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</si>
  <si>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</si>
  <si>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</si>
  <si>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</si>
  <si>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</si>
  <si>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</si>
  <si>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</si>
  <si>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2</t>
  </si>
  <si>
    <t>Сумма на 2023 год</t>
  </si>
  <si>
    <t>Сумма на 2024 год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</si>
  <si>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</si>
  <si>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</si>
  <si>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Доплаты к пенсиям муниципальных служащих</t>
  </si>
  <si>
    <t>88.0.00.10011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</si>
  <si>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</si>
  <si>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310</t>
  </si>
  <si>
    <t>Приложение 5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</si>
  <si>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</si>
  <si>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</si>
  <si>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</si>
  <si>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</si>
  <si>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ВСЕГО ИСТОЧНИКИ</t>
  </si>
  <si>
    <t>Приложение 6</t>
  </si>
  <si>
    <t>01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</si>
  <si>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</si>
  <si>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</si>
  <si>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</si>
  <si>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к решению ____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2022 год плановый период 2023 и 2024 годов"                                                                                             От __.__.2021г</t>
  </si>
  <si>
    <t>Программа муниципальных внутренних заимствований Каргаполовского сельсовета Сузунского района Новосибирской области  на 2022 год и плановый период 2023 и 2024 годов</t>
  </si>
  <si>
    <t>Муниципальные ценные бумаги Каргаполовского сельсовета Сузунского района Новосибирской области</t>
  </si>
  <si>
    <t>817 01 05 02 01 10 0000 510</t>
  </si>
  <si>
    <t>817 01 05 02 01 10 0000 610</t>
  </si>
  <si>
    <t>817 01 05 00 00 00 0000 000</t>
  </si>
  <si>
    <t>817 01 00 00 00 00 0000 000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</si>
  <si>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</si>
  <si>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</si>
  <si>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</si>
  <si>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</si>
  <si>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</si>
  <si>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</si>
  <si>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</si>
  <si>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</si>
  <si>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</si>
  <si>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</si>
  <si>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</si>
  <si>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</si>
  <si>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</si>
  <si>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</si>
  <si>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</si>
  <si>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</si>
  <si>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</si>
  <si>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</si>
  <si>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</si>
  <si>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</si>
  <si>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</si>
  <si>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</si>
  <si>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</si>
  <si>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</si>
  <si>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</si>
  <si>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</si>
  <si>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</si>
  <si>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</si>
  <si>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</si>
  <si>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</si>
  <si>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</si>
  <si>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Каргаполовского сельсовета Сузунского района Новосибирской области на 2021-2023 годы</t>
  </si>
  <si>
    <t>Реализация мероприятий муниципальной программы развития субъектов малого и среднего предпринимательства на территории Каргаполовского сельсовета Сузунского района Новосибирской области на 2021-2023 годы»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</si>
  <si>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</si>
  <si>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Муниципальная программа «Муниципальная поддержка инвестиционной деятельности на территории Каргаполовского сельсовета Сузунского района Новосибирской области на 2019-2023 годы»</t>
  </si>
  <si>
    <t>Реализация мероприятий муниципальной программы «Муниципальная поддержка инвестиционной деятельности на территории Каргаполовского сельсовета Сузунского района Новосибирской области на 2019-2023 годы»</t>
  </si>
  <si>
    <t>ЖИЛИЩНО-КОММУНАЛЬНОЕ ХОЗЯЙСТВО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</si>
  <si>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</si>
  <si>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</si>
  <si>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</si>
  <si>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</si>
  <si>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</si>
  <si>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</si>
  <si>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</si>
  <si>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</si>
  <si>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</si>
  <si>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</si>
  <si>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</si>
  <si>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</si>
  <si>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</si>
  <si>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</si>
  <si>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Условно утвержденные расходы</t>
  </si>
  <si>
    <t>990</t>
  </si>
  <si>
    <t>88.0.00.00000</t>
  </si>
  <si>
    <t>88.0.00.01021</t>
  </si>
  <si>
    <t>88.0.00.01041</t>
  </si>
  <si>
    <t>88.0.00.01044</t>
  </si>
  <si>
    <t>88.0.00.70190</t>
  </si>
  <si>
    <t>88.0.00.01061</t>
  </si>
  <si>
    <t>88.0.00.01132</t>
  </si>
  <si>
    <t>88.0.00.51180</t>
  </si>
  <si>
    <t>88.0.00.03092</t>
  </si>
  <si>
    <t>40.0.00.00000</t>
  </si>
  <si>
    <t>40.0.00.0310G</t>
  </si>
  <si>
    <t>88.0.00.03101</t>
  </si>
  <si>
    <t>88.0.00.03102</t>
  </si>
  <si>
    <t>43.0.00.00000</t>
  </si>
  <si>
    <t>43.0.00.0314G</t>
  </si>
  <si>
    <t>44.0.00.00000</t>
  </si>
  <si>
    <t>44.0.00.0315G</t>
  </si>
  <si>
    <t>88.0.00.03141</t>
  </si>
  <si>
    <t>45.0.00.00000</t>
  </si>
  <si>
    <t>45.0.00.0412G</t>
  </si>
  <si>
    <t>46.0.00.00000</t>
  </si>
  <si>
    <t>46.0.00.0413G</t>
  </si>
  <si>
    <t>47.0.00.00000</t>
  </si>
  <si>
    <t>47.0.00.0503G</t>
  </si>
  <si>
    <t>88.0.00.05031</t>
  </si>
  <si>
    <t>88.0.00.05032</t>
  </si>
  <si>
    <t>88.0.00.05033</t>
  </si>
  <si>
    <t>88.0.00.05034</t>
  </si>
  <si>
    <t>88.0.00.05035</t>
  </si>
  <si>
    <t>88.0.00.08011</t>
  </si>
  <si>
    <t>88.0.00.11021</t>
  </si>
  <si>
    <t>88.0.00.99990</t>
  </si>
  <si>
    <t>000</t>
  </si>
  <si>
    <t>240</t>
  </si>
  <si>
    <t>810</t>
  </si>
  <si>
    <t>120</t>
  </si>
  <si>
    <t>850</t>
  </si>
  <si>
    <t>540</t>
  </si>
  <si>
    <t>Администрация Каргаполовского сельсовета</t>
  </si>
  <si>
    <t>НЕВЫЯСНЕННЫЕ ПОСТУПЛЕНИЯ, ЗАЧИСЛЯЕМЫЕВ БЮДЖЕТЫ СЕЛЬСКИХ ПОСЕЛЕНИЙ</t>
  </si>
  <si>
    <t>1 17 00000 00 0000 000</t>
  </si>
  <si>
    <t>Инициативные платежи, зачисляемые в бюджеты сельских поселений</t>
  </si>
  <si>
    <t>1 17 15 030 10 0000 150</t>
  </si>
  <si>
    <t>817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</si>
  <si>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</si>
  <si>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</si>
  <si>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2 02 16001 10 0000 150</t>
  </si>
  <si>
    <t>Невыясненные поступления</t>
  </si>
  <si>
    <t>ИНИЦИАТИВНЫЕ ПЛАТЕЖИ</t>
  </si>
  <si>
    <t>1 17 15 000 00 0000 000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</si>
  <si>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2023 год и плановый период 2024 и 2025 годов
</t>
  </si>
  <si>
    <t>Распределение бюджетных ассигнований бюджета Каргаполовского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</si>
  <si>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Распределение бюджетных ассигнований бюджета Каргаполовского сельсовета Сузунского района Новосибирской области по целевым статьям (муниципальным программам и непрограммным направлениям деятельности, группам и подгруппам видов расходов классификации расходов бюджета  на 2023 год и плановый период 2024 и 2025 годов</t>
  </si>
  <si>
    <t>Ведомственная структура расходов бюджета Каргаполовского сельсовета Сузунского района Новосибирской области  на 2023 год и плановый период 2024 и 2025 годов</t>
  </si>
  <si>
    <t>Источники финансирования дефицита бюджета Каргаполовского сельсовета Сузунского района Новосибирской области на 2023 год и плановый период 2024 и 2025 годов</t>
  </si>
  <si>
    <t>Распределение бюджетных ассигнований бюджета Каргаполовского сельсовета Сузунского района Новосибирской области, направляемых на исполнение публичных нормативных обязательств на 2023 год и плановый период 2024 и 2025 годов</t>
  </si>
  <si>
    <t>Иные межбюджетные трансферты, перечисляемые из бюджета Каргаполовского сельсовета Сузунского района Новосибирской области в бюджет Сузунского района на 2023 год и плановый период 2024 и 2025 годов</t>
  </si>
  <si>
    <t>Перечень муниципальных  программ Каргаполовского сельсовета Сузунского района Новосибирской области, предусмотренных к финансированию в 2023 год и плановый период 2024 и 2025 годов</t>
  </si>
  <si>
    <t>Доходы бюджета Каргаполовского сельсовета Сузунского района Новосибирской области на 2023-2025 годы</t>
  </si>
  <si>
    <t>Муниципальная программа по обеспечению первичных мер пожарной безопасности на территории Каргаполовского сельсовета Сузунского района Новосибирской области на 2023 -2025 годы</t>
  </si>
  <si>
    <t>Реализация мероприятий муниципальной программы по обеспечению первичных мер пожарной безопасности на территории Каргаполовского сельсовета Сузунского района Новосибирской области на 2023 -2025 годы</t>
  </si>
  <si>
    <t>Муниципальная программа профилактики правонарушений и борьбы с преступностью на территории Каргаполовского сельсовета Сузунского района Новосибирской области на 2023- 2025 годы</t>
  </si>
  <si>
    <t>Реализация мероприятий муниципальной программы профилактики правонарушений и борьбы с преступностью на территории Каргаполовского сельсовета Сузунского района Новосибирской области на 2023- 2025 годы</t>
  </si>
  <si>
    <t>Муниципальная программа  «Комплексные меры противодействия злоупотреблению наркотиками и их незаконному обороту на территории Каргаполовского сельсовета Сузунского района Новосибирской области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</si>
  <si>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Каргаполовского сельсовета Сузунского района Новосибирской области на 2023-2025 годы»</t>
  </si>
  <si>
    <t>53.0.00.00000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</si>
  <si>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Каргаполовского сельсовета Сузунского   района Новосибирской области на 2022- 2024гг.»</t>
  </si>
  <si>
    <t>53.0.00.0409G</t>
  </si>
  <si>
    <t>Муниципальная программа «Использование и охрана земель Каргаполовского сельсовета Сузунского района Новосибирской области на 2023-2025 годы»</t>
  </si>
  <si>
    <t>Реализация мероприятий муниципальной программы «Использование и охрана земель Каргаполовского сельсовета Сузунского района Новосибирской области на 2023-2025 годы»</t>
  </si>
  <si>
    <t>Сумма на 2025 год</t>
  </si>
  <si>
    <t>Сумма на 2025  год</t>
  </si>
  <si>
    <t>2025 год</t>
  </si>
  <si>
    <t>сумма на 2025 год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</si>
  <si>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</si>
  <si>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88.0.00.04091</t>
  </si>
  <si>
    <t>Расходные обязательства на дорожную деятельность по ремонту автомобильных дорог местного значения</t>
  </si>
  <si>
    <t>88.0.00.04092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</si>
  <si>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</si>
  <si>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</si>
  <si>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</si>
  <si>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</si>
  <si>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</si>
  <si>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</si>
  <si>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Каргаполовского сельсовета Сузунского района Новосибирской области на 2022- 2024гг.»</t>
  </si>
  <si>
    <t>Приложение № 1
к решению двадцать четвертой 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27.12.2022г № 135</t>
  </si>
  <si>
    <t>к решению двадцать четвертой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27.12.2022г № 135</t>
  </si>
  <si>
    <t>Приложение 3                                                                           к решению двадцать четвертой 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27.12.2022г № 135</t>
  </si>
  <si>
    <t xml:space="preserve">   Приложение 4                                              к решению двадцать четвертой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 27.12.2022г № 135</t>
  </si>
  <si>
    <t>к решению двадцать четвертой 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27.12.2022г № 135</t>
  </si>
  <si>
    <t>к решению двадцать четвертой сессии Совета депутатов Каргаполовского сельсовета Сузунского района Новосибирской области "О бюджете Каргаполовского сельсовета Сузунского района Новосибирской области на 2023 год плановый период 2024 и 2025 годов"                                                                             От 27.12.2022г №135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</si>
</sst>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.00_р_._-;\-* #,##0.00_р_._-;_-* &quot;-&quot;??_р_._-;_-@_-"/>
    <numFmt numFmtId="165" formatCode="0000"/>
    <numFmt numFmtId="166" formatCode="000"/>
    <numFmt numFmtId="167" formatCode="00;[Red]\-00;&quot;&quot;"/>
    <numFmt numFmtId="168" formatCode="000;[Red]\-000;&quot;&quot;"/>
    <numFmt numFmtId="169" formatCode="#,##0.00;[Red]\-#,##0.00;0.00"/>
    <numFmt numFmtId="170" formatCode="00\.00\.0"/>
    <numFmt numFmtId="171" formatCode="00"/>
    <numFmt numFmtId="172" formatCode="&quot;&quot;#,##0.0;[Red]\-#,##0.0"/>
    <numFmt numFmtId="173" formatCode="#,##0.0"/>
    <numFmt numFmtId="174" formatCode="#,##0.00_ ;\-#,##0.00\ "/>
    <numFmt numFmtId="175" formatCode="##,##0.00;[Red]\-##,##0.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8"/>
      <name val="Arial"/>
      <charset val="204"/>
    </font>
    <font>
      <b/>
      <sz val="10"/>
      <name val="Times New Roman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0"/>
      <name val="Arial"/>
      <charset val="204"/>
    </font>
    <font>
      <sz val="8"/>
      <name val="Arial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1">
    <xf numFmtId="0" fontId="0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2" fillId="0" borderId="0" applyFont="0" applyFill="0" applyBorder="0" applyAlignment="0" applyProtection="0"/>
    <xf numFmtId="0" fontId="7" fillId="0" borderId="0"/>
    <xf numFmtId="0" fontId="10" fillId="0" borderId="0"/>
    <xf numFmtId="0" fontId="20" fillId="0" borderId="0"/>
    <xf numFmtId="0" fontId="15" fillId="0" borderId="0"/>
    <xf numFmtId="0" fontId="5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398">
    <xf numFmtId="0" fontId="0" fillId="0" borderId="0" xfId="0"/>
    <xf numFmtId="0" fontId="6" fillId="0" borderId="0" xfId="2"/>
    <xf numFmtId="0" fontId="10" fillId="0" borderId="0" xfId="178"/>
    <xf numFmtId="0" fontId="6" fillId="0" borderId="0" xfId="2" applyProtection="1">
      <protection hidden="1"/>
    </xf>
    <xf numFmtId="0" fontId="6" fillId="0" borderId="0" xfId="2" applyFont="1" applyFill="1" applyProtection="1">
      <protection hidden="1"/>
    </xf>
    <xf numFmtId="0" fontId="10" fillId="0" borderId="0" xfId="178" applyFont="1" applyFill="1" applyProtection="1">
      <protection hidden="1"/>
    </xf>
    <xf numFmtId="0" fontId="10" fillId="0" borderId="0" xfId="178" applyProtection="1">
      <protection hidden="1"/>
    </xf>
    <xf numFmtId="0" fontId="12" fillId="0" borderId="2" xfId="178" applyNumberFormat="1" applyFont="1" applyFill="1" applyBorder="1" applyAlignment="1" applyProtection="1">
      <alignment horizontal="center" vertical="center"/>
      <protection hidden="1"/>
    </xf>
    <xf numFmtId="0" fontId="13" fillId="0" borderId="0" xfId="178" applyNumberFormat="1" applyFont="1" applyFill="1" applyAlignment="1" applyProtection="1">
      <alignment horizontal="center" vertical="center" wrapText="1"/>
      <protection hidden="1"/>
    </xf>
    <xf numFmtId="0" fontId="12" fillId="0" borderId="9" xfId="178" applyNumberFormat="1" applyFont="1" applyFill="1" applyBorder="1" applyAlignment="1" applyProtection="1">
      <alignment horizontal="center" vertical="center"/>
      <protection hidden="1"/>
    </xf>
    <xf numFmtId="0" fontId="12" fillId="0" borderId="10" xfId="178" applyNumberFormat="1" applyFont="1" applyFill="1" applyBorder="1" applyAlignment="1" applyProtection="1">
      <alignment horizontal="center" vertical="center"/>
      <protection hidden="1"/>
    </xf>
    <xf numFmtId="0" fontId="12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1" xfId="178" applyNumberFormat="1" applyFont="1" applyFill="1" applyBorder="1" applyAlignment="1" applyProtection="1">
      <alignment horizontal="center" vertical="center"/>
      <protection hidden="1"/>
    </xf>
    <xf numFmtId="0" fontId="14" fillId="0" borderId="4" xfId="178" applyNumberFormat="1" applyFont="1" applyFill="1" applyBorder="1" applyAlignment="1" applyProtection="1">
      <alignment horizontal="center" vertical="center"/>
      <protection hidden="1"/>
    </xf>
    <xf numFmtId="0" fontId="14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78" applyNumberFormat="1" applyFont="1" applyFill="1" applyBorder="1" applyAlignment="1" applyProtection="1">
      <alignment horizontal="center" vertical="center"/>
      <protection hidden="1"/>
    </xf>
    <xf numFmtId="0" fontId="14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178" applyFont="1" applyFill="1" applyBorder="1" applyProtection="1">
      <protection hidden="1"/>
    </xf>
    <xf numFmtId="166" fontId="11" fillId="0" borderId="2" xfId="178" applyNumberFormat="1" applyFont="1" applyFill="1" applyBorder="1" applyAlignment="1" applyProtection="1">
      <protection hidden="1"/>
    </xf>
    <xf numFmtId="166" fontId="11" fillId="0" borderId="1" xfId="178" applyNumberFormat="1" applyFont="1" applyFill="1" applyBorder="1" applyAlignment="1" applyProtection="1">
      <protection hidden="1"/>
    </xf>
    <xf numFmtId="169" fontId="12" fillId="0" borderId="4" xfId="178" applyNumberFormat="1" applyFont="1" applyFill="1" applyBorder="1" applyAlignment="1" applyProtection="1">
      <alignment horizontal="right" vertical="center"/>
      <protection hidden="1"/>
    </xf>
    <xf numFmtId="170" fontId="11" fillId="0" borderId="7" xfId="178" applyNumberFormat="1" applyFont="1" applyFill="1" applyBorder="1" applyAlignment="1" applyProtection="1">
      <alignment horizontal="right" vertical="center"/>
      <protection hidden="1"/>
    </xf>
    <xf numFmtId="171" fontId="11" fillId="0" borderId="2" xfId="178" applyNumberFormat="1" applyFont="1" applyFill="1" applyBorder="1" applyAlignment="1" applyProtection="1">
      <alignment horizontal="right" vertical="center"/>
      <protection hidden="1"/>
    </xf>
    <xf numFmtId="0" fontId="11" fillId="0" borderId="4" xfId="178" applyNumberFormat="1" applyFont="1" applyFill="1" applyBorder="1" applyAlignment="1" applyProtection="1">
      <alignment horizontal="right" vertical="center"/>
      <protection hidden="1"/>
    </xf>
    <xf numFmtId="0" fontId="10" fillId="0" borderId="9" xfId="178" applyFont="1" applyFill="1" applyBorder="1" applyProtection="1">
      <protection hidden="1"/>
    </xf>
    <xf numFmtId="0" fontId="10" fillId="0" borderId="0" xfId="178" applyNumberFormat="1" applyFont="1" applyFill="1" applyAlignment="1" applyProtection="1">
      <alignment horizontal="centerContinuous"/>
      <protection hidden="1"/>
    </xf>
    <xf numFmtId="0" fontId="10" fillId="0" borderId="0" xfId="178" applyFont="1" applyFill="1" applyAlignment="1" applyProtection="1">
      <protection hidden="1"/>
    </xf>
    <xf numFmtId="0" fontId="15" fillId="0" borderId="0" xfId="178" applyFont="1" applyFill="1" applyAlignment="1" applyProtection="1">
      <protection hidden="1"/>
    </xf>
    <xf numFmtId="0" fontId="15" fillId="0" borderId="0" xfId="178" applyFont="1" applyProtection="1">
      <protection hidden="1"/>
    </xf>
    <xf numFmtId="0" fontId="16" fillId="0" borderId="0" xfId="178" applyFont="1" applyFill="1" applyAlignment="1" applyProtection="1">
      <alignment wrapText="1"/>
      <protection hidden="1"/>
    </xf>
    <xf numFmtId="0" fontId="16" fillId="0" borderId="0" xfId="178" applyFont="1" applyAlignment="1" applyProtection="1">
      <alignment wrapText="1"/>
      <protection hidden="1"/>
    </xf>
    <xf numFmtId="0" fontId="16" fillId="0" borderId="0" xfId="178" applyFont="1" applyAlignment="1">
      <alignment wrapText="1"/>
    </xf>
    <xf numFmtId="0" fontId="10" fillId="0" borderId="0" xfId="178" applyNumberFormat="1" applyFont="1" applyFill="1" applyAlignment="1" applyProtection="1">
      <protection hidden="1"/>
    </xf>
    <xf numFmtId="0" fontId="5" fillId="0" borderId="0" xfId="178" applyNumberFormat="1" applyFont="1" applyFill="1" applyAlignment="1" applyProtection="1">
      <alignment horizontal="right"/>
      <protection hidden="1"/>
    </xf>
    <xf numFmtId="0" fontId="10" fillId="0" borderId="13" xfId="178" applyFont="1" applyFill="1" applyBorder="1" applyAlignment="1" applyProtection="1">
      <protection hidden="1"/>
    </xf>
    <xf numFmtId="0" fontId="10" fillId="0" borderId="9" xfId="178" applyNumberFormat="1" applyFont="1" applyFill="1" applyBorder="1" applyAlignment="1" applyProtection="1">
      <protection hidden="1"/>
    </xf>
    <xf numFmtId="0" fontId="18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18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78" applyNumberFormat="1" applyFont="1" applyFill="1" applyAlignment="1" applyProtection="1">
      <alignment horizontal="center" vertical="center" wrapText="1"/>
      <protection hidden="1"/>
    </xf>
    <xf numFmtId="0" fontId="18" fillId="0" borderId="0" xfId="178" applyNumberFormat="1" applyFont="1" applyFill="1" applyAlignment="1" applyProtection="1">
      <alignment horizontal="center" vertical="center" wrapText="1"/>
      <protection hidden="1"/>
    </xf>
    <xf numFmtId="0" fontId="19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19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10" fillId="0" borderId="12" xfId="178" applyNumberFormat="1" applyFont="1" applyFill="1" applyBorder="1" applyAlignment="1" applyProtection="1">
      <protection hidden="1"/>
    </xf>
    <xf numFmtId="166" fontId="5" fillId="0" borderId="2" xfId="178" applyNumberFormat="1" applyFont="1" applyFill="1" applyBorder="1" applyAlignment="1" applyProtection="1">
      <protection hidden="1"/>
    </xf>
    <xf numFmtId="166" fontId="5" fillId="0" borderId="1" xfId="178" applyNumberFormat="1" applyFont="1" applyFill="1" applyBorder="1" applyAlignment="1" applyProtection="1">
      <protection hidden="1"/>
    </xf>
    <xf numFmtId="171" fontId="5" fillId="0" borderId="0" xfId="178" applyNumberFormat="1" applyFont="1" applyFill="1" applyAlignment="1" applyProtection="1">
      <alignment horizontal="right" vertical="center"/>
      <protection hidden="1"/>
    </xf>
    <xf numFmtId="0" fontId="4" fillId="0" borderId="1" xfId="178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78" applyFont="1"/>
    <xf numFmtId="0" fontId="5" fillId="0" borderId="0" xfId="179" applyFont="1"/>
    <xf numFmtId="0" fontId="5" fillId="0" borderId="0" xfId="179" applyFont="1" applyAlignment="1">
      <alignment horizontal="right"/>
    </xf>
    <xf numFmtId="0" fontId="20" fillId="0" borderId="0" xfId="179"/>
    <xf numFmtId="0" fontId="5" fillId="0" borderId="4" xfId="179" applyFont="1" applyBorder="1"/>
    <xf numFmtId="0" fontId="5" fillId="0" borderId="4" xfId="179" applyFont="1" applyBorder="1" applyAlignment="1">
      <alignment horizontal="center" wrapText="1"/>
    </xf>
    <xf numFmtId="0" fontId="5" fillId="0" borderId="4" xfId="179" applyFont="1" applyBorder="1" applyAlignment="1">
      <alignment wrapText="1"/>
    </xf>
    <xf numFmtId="49" fontId="5" fillId="0" borderId="4" xfId="179" applyNumberFormat="1" applyFont="1" applyBorder="1" applyAlignment="1">
      <alignment horizontal="right"/>
    </xf>
    <xf numFmtId="4" fontId="5" fillId="0" borderId="1" xfId="179" applyNumberFormat="1" applyFont="1" applyBorder="1" applyAlignment="1"/>
    <xf numFmtId="4" fontId="5" fillId="0" borderId="4" xfId="179" applyNumberFormat="1" applyFont="1" applyBorder="1" applyAlignment="1"/>
    <xf numFmtId="0" fontId="5" fillId="0" borderId="0" xfId="1" applyFont="1" applyAlignment="1">
      <alignment horizontal="center" vertical="justify"/>
    </xf>
    <xf numFmtId="0" fontId="5" fillId="0" borderId="0" xfId="1" applyFont="1" applyFill="1" applyAlignment="1">
      <alignment vertical="justify"/>
    </xf>
    <xf numFmtId="0" fontId="5" fillId="0" borderId="0" xfId="1" applyFont="1" applyFill="1" applyAlignment="1">
      <alignment horizontal="right" vertical="justify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0" xfId="1"/>
    <xf numFmtId="0" fontId="5" fillId="0" borderId="0" xfId="1" applyFont="1" applyAlignment="1">
      <alignment horizontal="center" wrapText="1"/>
    </xf>
    <xf numFmtId="0" fontId="5" fillId="0" borderId="3" xfId="1" applyFont="1" applyBorder="1" applyAlignment="1">
      <alignment horizontal="center" vertical="justify"/>
    </xf>
    <xf numFmtId="0" fontId="5" fillId="0" borderId="3" xfId="1" applyFont="1" applyFill="1" applyBorder="1" applyAlignment="1">
      <alignment horizontal="center" vertical="justify" wrapText="1"/>
    </xf>
    <xf numFmtId="0" fontId="5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1" applyFont="1" applyBorder="1" applyAlignment="1">
      <alignment horizontal="center" vertical="justify"/>
    </xf>
    <xf numFmtId="49" fontId="5" fillId="0" borderId="4" xfId="1" applyNumberFormat="1" applyFont="1" applyFill="1" applyBorder="1" applyAlignment="1">
      <alignment horizontal="center" vertical="justify" wrapText="1"/>
    </xf>
    <xf numFmtId="0" fontId="5" fillId="0" borderId="4" xfId="1" applyFont="1" applyBorder="1" applyAlignment="1">
      <alignment horizontal="left" vertical="justify"/>
    </xf>
    <xf numFmtId="0" fontId="5" fillId="0" borderId="3" xfId="1" applyFont="1" applyFill="1" applyBorder="1" applyAlignment="1">
      <alignment vertical="center" wrapText="1"/>
    </xf>
    <xf numFmtId="0" fontId="5" fillId="0" borderId="4" xfId="1" applyFont="1" applyBorder="1"/>
    <xf numFmtId="4" fontId="22" fillId="0" borderId="17" xfId="1" applyNumberFormat="1" applyFont="1" applyBorder="1" applyAlignment="1">
      <alignment horizontal="right" vertical="top" wrapText="1"/>
    </xf>
    <xf numFmtId="4" fontId="5" fillId="0" borderId="4" xfId="1" applyNumberFormat="1" applyFont="1" applyBorder="1"/>
    <xf numFmtId="0" fontId="2" fillId="2" borderId="4" xfId="1" applyFill="1" applyBorder="1" applyAlignment="1">
      <alignment wrapText="1"/>
    </xf>
    <xf numFmtId="0" fontId="2" fillId="2" borderId="0" xfId="1" applyFill="1"/>
    <xf numFmtId="0" fontId="22" fillId="2" borderId="18" xfId="1" applyFont="1" applyFill="1" applyBorder="1" applyAlignment="1">
      <alignment horizontal="left" vertical="top" wrapText="1"/>
    </xf>
    <xf numFmtId="172" fontId="22" fillId="2" borderId="19" xfId="1" applyNumberFormat="1" applyFont="1" applyFill="1" applyBorder="1" applyAlignment="1">
      <alignment horizontal="right" vertical="top" wrapText="1"/>
    </xf>
    <xf numFmtId="0" fontId="2" fillId="2" borderId="4" xfId="1" applyFill="1" applyBorder="1"/>
    <xf numFmtId="0" fontId="5" fillId="0" borderId="4" xfId="1" applyFont="1" applyBorder="1" applyAlignment="1">
      <alignment horizontal="center" vertical="center" wrapText="1"/>
    </xf>
    <xf numFmtId="49" fontId="5" fillId="0" borderId="4" xfId="1" applyNumberFormat="1" applyFont="1" applyFill="1" applyBorder="1" applyAlignment="1">
      <alignment horizontal="left" vertical="center" wrapText="1"/>
    </xf>
    <xf numFmtId="0" fontId="5" fillId="0" borderId="0" xfId="181" applyNumberFormat="1" applyFont="1" applyFill="1" applyAlignment="1" applyProtection="1">
      <alignment horizontal="right" vertical="center" wrapText="1"/>
      <protection hidden="1"/>
    </xf>
    <xf numFmtId="0" fontId="5" fillId="0" borderId="0" xfId="1" applyFont="1" applyAlignment="1">
      <alignment wrapText="1" shrinkToFit="1"/>
    </xf>
    <xf numFmtId="173" fontId="5" fillId="0" borderId="4" xfId="1" applyNumberFormat="1" applyFont="1" applyBorder="1" applyAlignment="1">
      <alignment horizontal="right" vertical="center" wrapText="1"/>
    </xf>
    <xf numFmtId="0" fontId="5" fillId="0" borderId="4" xfId="1" applyFont="1" applyBorder="1" applyAlignment="1">
      <alignment horizontal="justify" vertical="top" wrapText="1"/>
    </xf>
    <xf numFmtId="0" fontId="25" fillId="0" borderId="0" xfId="178" applyFont="1" applyFill="1" applyAlignment="1" applyProtection="1">
      <protection hidden="1"/>
    </xf>
    <xf numFmtId="0" fontId="8" fillId="0" borderId="0" xfId="182" applyFont="1" applyFill="1" applyAlignment="1">
      <alignment horizontal="right"/>
    </xf>
    <xf numFmtId="0" fontId="11" fillId="0" borderId="0" xfId="178" applyNumberFormat="1" applyFont="1" applyFill="1" applyAlignment="1" applyProtection="1">
      <alignment horizontal="right" vertical="center"/>
      <protection hidden="1"/>
    </xf>
    <xf numFmtId="0" fontId="2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3" xfId="178" applyNumberFormat="1" applyFont="1" applyFill="1" applyBorder="1" applyAlignment="1" applyProtection="1">
      <alignment horizontal="center" vertical="center"/>
      <protection hidden="1"/>
    </xf>
    <xf numFmtId="0" fontId="14" fillId="0" borderId="6" xfId="178" applyNumberFormat="1" applyFont="1" applyFill="1" applyBorder="1" applyAlignment="1" applyProtection="1">
      <alignment horizontal="center" vertical="center"/>
      <protection hidden="1"/>
    </xf>
    <xf numFmtId="0" fontId="10" fillId="0" borderId="12" xfId="178" applyFont="1" applyFill="1" applyBorder="1" applyAlignment="1" applyProtection="1">
      <protection hidden="1"/>
    </xf>
    <xf numFmtId="169" fontId="12" fillId="0" borderId="1" xfId="178" applyNumberFormat="1" applyFont="1" applyFill="1" applyBorder="1" applyAlignment="1" applyProtection="1">
      <alignment horizontal="right" vertical="center"/>
      <protection hidden="1"/>
    </xf>
    <xf numFmtId="0" fontId="11" fillId="0" borderId="2" xfId="178" applyNumberFormat="1" applyFont="1" applyFill="1" applyBorder="1" applyAlignment="1" applyProtection="1">
      <alignment horizontal="right" vertical="center"/>
      <protection hidden="1"/>
    </xf>
    <xf numFmtId="0" fontId="10" fillId="0" borderId="4" xfId="178" applyFont="1" applyFill="1" applyBorder="1" applyAlignment="1" applyProtection="1">
      <protection hidden="1"/>
    </xf>
    <xf numFmtId="0" fontId="12" fillId="0" borderId="1" xfId="178" applyNumberFormat="1" applyFont="1" applyFill="1" applyBorder="1" applyAlignment="1" applyProtection="1">
      <alignment horizontal="left" vertical="center"/>
      <protection hidden="1"/>
    </xf>
    <xf numFmtId="0" fontId="12" fillId="0" borderId="2" xfId="178" applyNumberFormat="1" applyFont="1" applyFill="1" applyBorder="1" applyAlignment="1" applyProtection="1">
      <alignment horizontal="left" vertical="center"/>
      <protection hidden="1"/>
    </xf>
    <xf numFmtId="0" fontId="12" fillId="0" borderId="4" xfId="178" applyNumberFormat="1" applyFont="1" applyFill="1" applyBorder="1" applyAlignment="1" applyProtection="1">
      <alignment horizontal="left" vertical="center"/>
      <protection hidden="1"/>
    </xf>
    <xf numFmtId="4" fontId="12" fillId="0" borderId="4" xfId="178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vertical="center" wrapText="1" shrinkToFit="1"/>
    </xf>
    <xf numFmtId="49" fontId="3" fillId="0" borderId="4" xfId="0" applyNumberFormat="1" applyFont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left" vertical="center" wrapText="1" shrinkToFit="1"/>
    </xf>
    <xf numFmtId="4" fontId="3" fillId="0" borderId="4" xfId="0" applyNumberFormat="1" applyFont="1" applyBorder="1" applyAlignment="1">
      <alignment vertical="center" wrapText="1" shrinkToFit="1"/>
    </xf>
    <xf numFmtId="0" fontId="3" fillId="3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vertical="center" wrapText="1" shrinkToFit="1"/>
    </xf>
    <xf numFmtId="0" fontId="3" fillId="0" borderId="4" xfId="0" applyNumberFormat="1" applyFont="1" applyBorder="1" applyAlignment="1">
      <alignment vertical="center" wrapText="1" shrinkToFit="1"/>
    </xf>
    <xf numFmtId="4" fontId="17" fillId="0" borderId="4" xfId="0" applyNumberFormat="1" applyFont="1" applyBorder="1" applyAlignment="1">
      <alignment vertical="center" wrapText="1" shrinkToFit="1"/>
    </xf>
    <xf numFmtId="0" fontId="10" fillId="0" borderId="0" xfId="178" applyAlignment="1"/>
    <xf numFmtId="0" fontId="11" fillId="0" borderId="0" xfId="178" applyNumberFormat="1" applyFont="1" applyFill="1" applyAlignment="1" applyProtection="1">
      <alignment horizontal="right"/>
      <protection hidden="1"/>
    </xf>
    <xf numFmtId="0" fontId="12" fillId="0" borderId="7" xfId="178" applyNumberFormat="1" applyFont="1" applyFill="1" applyBorder="1" applyAlignment="1" applyProtection="1">
      <alignment horizontal="center" vertical="center"/>
      <protection hidden="1"/>
    </xf>
    <xf numFmtId="0" fontId="12" fillId="0" borderId="1" xfId="178" applyNumberFormat="1" applyFont="1" applyFill="1" applyBorder="1" applyAlignment="1" applyProtection="1">
      <alignment horizontal="center" vertical="center"/>
      <protection hidden="1"/>
    </xf>
    <xf numFmtId="0" fontId="12" fillId="0" borderId="6" xfId="178" applyNumberFormat="1" applyFont="1" applyFill="1" applyBorder="1" applyAlignment="1" applyProtection="1">
      <alignment horizontal="center" vertical="center"/>
      <protection hidden="1"/>
    </xf>
    <xf numFmtId="0" fontId="4" fillId="0" borderId="4" xfId="178" applyNumberFormat="1" applyFont="1" applyFill="1" applyBorder="1" applyAlignment="1" applyProtection="1">
      <alignment horizontal="center" vertical="center"/>
      <protection hidden="1"/>
    </xf>
    <xf numFmtId="0" fontId="4" fillId="0" borderId="0" xfId="1" applyFont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12" fillId="0" borderId="4" xfId="178" applyNumberFormat="1" applyFont="1" applyFill="1" applyBorder="1" applyAlignment="1" applyProtection="1">
      <protection hidden="1"/>
    </xf>
    <xf numFmtId="0" fontId="12" fillId="0" borderId="1" xfId="178" applyNumberFormat="1" applyFont="1" applyFill="1" applyBorder="1" applyAlignment="1" applyProtection="1">
      <protection hidden="1"/>
    </xf>
    <xf numFmtId="0" fontId="12" fillId="0" borderId="0" xfId="178" applyNumberFormat="1" applyFont="1" applyFill="1" applyAlignment="1" applyProtection="1">
      <alignment horizontal="center" vertical="center" wrapText="1"/>
      <protection hidden="1"/>
    </xf>
    <xf numFmtId="0" fontId="12" fillId="0" borderId="3" xfId="178" applyNumberFormat="1" applyFont="1" applyFill="1" applyBorder="1" applyAlignment="1" applyProtection="1">
      <alignment horizontal="center" vertical="center"/>
      <protection hidden="1"/>
    </xf>
    <xf numFmtId="0" fontId="12" fillId="0" borderId="7" xfId="178" applyNumberFormat="1" applyFont="1" applyFill="1" applyBorder="1" applyAlignment="1" applyProtection="1">
      <alignment horizontal="center" vertical="center"/>
      <protection hidden="1"/>
    </xf>
    <xf numFmtId="0" fontId="12" fillId="0" borderId="1" xfId="178" applyNumberFormat="1" applyFont="1" applyFill="1" applyBorder="1" applyAlignment="1" applyProtection="1">
      <alignment horizontal="center" vertical="center"/>
      <protection hidden="1"/>
    </xf>
    <xf numFmtId="0" fontId="12" fillId="0" borderId="1" xfId="178" applyNumberFormat="1" applyFont="1" applyFill="1" applyBorder="1" applyAlignment="1" applyProtection="1">
      <protection hidden="1"/>
    </xf>
    <xf numFmtId="0" fontId="12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4" xfId="0" applyFont="1" applyBorder="1"/>
    <xf numFmtId="9" fontId="9" fillId="0" borderId="4" xfId="0" applyNumberFormat="1" applyFont="1" applyBorder="1" applyAlignment="1">
      <alignment horizontal="center" vertical="center" wrapText="1"/>
    </xf>
    <xf numFmtId="0" fontId="3" fillId="0" borderId="0" xfId="87" applyNumberFormat="1" applyFont="1" applyFill="1" applyAlignment="1" applyProtection="1">
      <alignment vertical="top" wrapText="1"/>
      <protection hidden="1"/>
    </xf>
    <xf numFmtId="0" fontId="15" fillId="0" borderId="0" xfId="178" applyFont="1" applyAlignment="1">
      <alignment horizontal="right" vertical="top"/>
    </xf>
    <xf numFmtId="0" fontId="5" fillId="0" borderId="0" xfId="0" applyFont="1"/>
    <xf numFmtId="0" fontId="23" fillId="0" borderId="0" xfId="0" applyFont="1"/>
    <xf numFmtId="49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5" fillId="0" borderId="0" xfId="0" applyFont="1" applyBorder="1" applyAlignment="1"/>
    <xf numFmtId="49" fontId="5" fillId="0" borderId="0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49" fontId="5" fillId="0" borderId="3" xfId="1" applyNumberFormat="1" applyFont="1" applyFill="1" applyBorder="1" applyAlignment="1">
      <alignment horizontal="left" vertical="center" wrapText="1"/>
    </xf>
    <xf numFmtId="4" fontId="27" fillId="0" borderId="4" xfId="0" applyNumberFormat="1" applyFont="1" applyBorder="1" applyAlignment="1">
      <alignment horizontal="right" vertical="center"/>
    </xf>
    <xf numFmtId="174" fontId="27" fillId="0" borderId="4" xfId="0" applyNumberFormat="1" applyFont="1" applyBorder="1" applyAlignment="1">
      <alignment horizontal="right" vertical="center"/>
    </xf>
    <xf numFmtId="4" fontId="4" fillId="0" borderId="4" xfId="1" applyNumberFormat="1" applyFont="1" applyBorder="1"/>
    <xf numFmtId="0" fontId="3" fillId="0" borderId="4" xfId="0" applyFont="1" applyBorder="1" applyAlignment="1">
      <alignment vertical="center" wrapText="1"/>
    </xf>
    <xf numFmtId="4" fontId="22" fillId="0" borderId="18" xfId="1" applyNumberFormat="1" applyFont="1" applyBorder="1" applyAlignment="1">
      <alignment horizontal="right" vertical="top" wrapText="1"/>
    </xf>
    <xf numFmtId="0" fontId="4" fillId="0" borderId="0" xfId="178" applyNumberFormat="1" applyFont="1" applyFill="1" applyAlignment="1" applyProtection="1">
      <alignment horizontal="center" vertical="center" wrapText="1"/>
      <protection hidden="1"/>
    </xf>
    <xf numFmtId="0" fontId="10" fillId="0" borderId="0" xfId="178" applyFont="1" applyFill="1" applyBorder="1" applyAlignment="1" applyProtection="1">
      <protection hidden="1"/>
    </xf>
    <xf numFmtId="0" fontId="12" fillId="0" borderId="0" xfId="178" applyNumberFormat="1" applyFont="1" applyFill="1" applyBorder="1" applyAlignment="1" applyProtection="1">
      <protection hidden="1"/>
    </xf>
    <xf numFmtId="0" fontId="11" fillId="0" borderId="0" xfId="178" applyNumberFormat="1" applyFont="1" applyFill="1" applyBorder="1" applyAlignment="1" applyProtection="1">
      <alignment horizontal="right" vertical="center"/>
      <protection hidden="1"/>
    </xf>
    <xf numFmtId="0" fontId="10" fillId="0" borderId="0" xfId="178" applyFont="1" applyFill="1" applyBorder="1" applyProtection="1">
      <protection hidden="1"/>
    </xf>
    <xf numFmtId="0" fontId="12" fillId="0" borderId="20" xfId="178" applyNumberFormat="1" applyFont="1" applyFill="1" applyBorder="1" applyAlignment="1" applyProtection="1">
      <alignment horizontal="center" vertical="center"/>
      <protection hidden="1"/>
    </xf>
    <xf numFmtId="0" fontId="4" fillId="0" borderId="6" xfId="178" applyNumberFormat="1" applyFont="1" applyFill="1" applyBorder="1" applyAlignment="1" applyProtection="1">
      <alignment horizontal="center" vertical="center"/>
      <protection hidden="1"/>
    </xf>
    <xf numFmtId="0" fontId="4" fillId="0" borderId="9" xfId="178" applyNumberFormat="1" applyFont="1" applyFill="1" applyBorder="1" applyAlignment="1" applyProtection="1">
      <alignment horizontal="center" vertical="center"/>
      <protection hidden="1"/>
    </xf>
    <xf numFmtId="0" fontId="19" fillId="0" borderId="1" xfId="178" applyNumberFormat="1" applyFont="1" applyFill="1" applyBorder="1" applyAlignment="1" applyProtection="1">
      <alignment horizontal="center" vertical="center"/>
      <protection hidden="1"/>
    </xf>
    <xf numFmtId="0" fontId="4" fillId="0" borderId="3" xfId="178" applyNumberFormat="1" applyFont="1" applyFill="1" applyBorder="1" applyAlignment="1" applyProtection="1">
      <alignment horizontal="center" vertical="center"/>
      <protection hidden="1"/>
    </xf>
    <xf numFmtId="0" fontId="4" fillId="0" borderId="10" xfId="178" applyNumberFormat="1" applyFont="1" applyFill="1" applyBorder="1" applyAlignment="1" applyProtection="1">
      <alignment horizontal="center" vertical="center"/>
      <protection hidden="1"/>
    </xf>
    <xf numFmtId="0" fontId="19" fillId="0" borderId="4" xfId="178" applyNumberFormat="1" applyFont="1" applyFill="1" applyBorder="1" applyAlignment="1" applyProtection="1">
      <alignment horizontal="center" vertical="center"/>
      <protection hidden="1"/>
    </xf>
    <xf numFmtId="0" fontId="4" fillId="0" borderId="8" xfId="178" applyNumberFormat="1" applyFont="1" applyFill="1" applyBorder="1" applyAlignment="1" applyProtection="1">
      <alignment horizontal="center" vertical="center"/>
      <protection hidden="1"/>
    </xf>
    <xf numFmtId="0" fontId="19" fillId="0" borderId="5" xfId="178" applyNumberFormat="1" applyFont="1" applyFill="1" applyBorder="1" applyAlignment="1" applyProtection="1">
      <alignment horizontal="center" vertical="center"/>
      <protection hidden="1"/>
    </xf>
    <xf numFmtId="0" fontId="19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9" fillId="0" borderId="5" xfId="178" applyNumberFormat="1" applyFont="1" applyFill="1" applyBorder="1" applyAlignment="1" applyProtection="1">
      <alignment horizontal="center" vertical="center" wrapText="1"/>
      <protection hidden="1"/>
    </xf>
    <xf numFmtId="49" fontId="3" fillId="0" borderId="4" xfId="0" applyNumberFormat="1" applyFont="1" applyFill="1" applyBorder="1" applyAlignment="1">
      <alignment vertical="center" wrapText="1" shrinkToFit="1"/>
    </xf>
    <xf numFmtId="49" fontId="3" fillId="0" borderId="4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 shrinkToFit="1"/>
    </xf>
    <xf numFmtId="0" fontId="12" fillId="0" borderId="1" xfId="178" applyNumberFormat="1" applyFont="1" applyFill="1" applyBorder="1" applyAlignment="1" applyProtection="1">
      <protection hidden="1"/>
    </xf>
    <xf numFmtId="0" fontId="12" fillId="0" borderId="4" xfId="178" applyNumberFormat="1" applyFont="1" applyFill="1" applyBorder="1" applyAlignment="1" applyProtection="1">
      <alignment horizontal="center" vertical="center"/>
      <protection hidden="1"/>
    </xf>
    <xf numFmtId="0" fontId="12" fillId="0" borderId="1" xfId="178" applyNumberFormat="1" applyFont="1" applyFill="1" applyBorder="1" applyAlignment="1" applyProtection="1">
      <alignment horizontal="center" vertical="center"/>
      <protection hidden="1"/>
    </xf>
    <xf numFmtId="0" fontId="4" fillId="0" borderId="0" xfId="178" applyNumberFormat="1" applyFont="1" applyFill="1" applyAlignment="1" applyProtection="1">
      <alignment horizontal="center" vertical="center" wrapText="1"/>
      <protection hidden="1"/>
    </xf>
    <xf numFmtId="169" fontId="12" fillId="0" borderId="4" xfId="221" applyNumberFormat="1" applyFont="1" applyFill="1" applyBorder="1" applyAlignment="1" applyProtection="1">
      <alignment horizontal="right" vertical="center"/>
      <protection hidden="1"/>
    </xf>
    <xf numFmtId="170" fontId="11" fillId="0" borderId="7" xfId="221" applyNumberFormat="1" applyFont="1" applyFill="1" applyBorder="1" applyAlignment="1" applyProtection="1">
      <alignment horizontal="right" vertical="center"/>
      <protection hidden="1"/>
    </xf>
    <xf numFmtId="169" fontId="12" fillId="0" borderId="1" xfId="221" applyNumberFormat="1" applyFont="1" applyFill="1" applyBorder="1" applyAlignment="1" applyProtection="1">
      <alignment horizontal="right" vertical="center" wrapText="1"/>
      <protection hidden="1"/>
    </xf>
    <xf numFmtId="4" fontId="3" fillId="0" borderId="0" xfId="0" applyNumberFormat="1" applyFont="1" applyFill="1" applyBorder="1" applyAlignment="1">
      <alignment vertical="center" wrapText="1" shrinkToFit="1"/>
    </xf>
    <xf numFmtId="0" fontId="10" fillId="0" borderId="1" xfId="224" applyFont="1" applyFill="1" applyBorder="1" applyProtection="1">
      <protection hidden="1"/>
    </xf>
    <xf numFmtId="0" fontId="10" fillId="0" borderId="2" xfId="224" applyFont="1" applyFill="1" applyBorder="1" applyProtection="1">
      <protection hidden="1"/>
    </xf>
    <xf numFmtId="0" fontId="12" fillId="0" borderId="2" xfId="224" applyNumberFormat="1" applyFont="1" applyFill="1" applyBorder="1" applyAlignment="1" applyProtection="1">
      <alignment horizontal="left" vertical="center"/>
      <protection hidden="1"/>
    </xf>
    <xf numFmtId="0" fontId="12" fillId="0" borderId="7" xfId="224" applyNumberFormat="1" applyFont="1" applyFill="1" applyBorder="1" applyAlignment="1" applyProtection="1">
      <alignment horizontal="left" vertical="center"/>
      <protection hidden="1"/>
    </xf>
    <xf numFmtId="0" fontId="12" fillId="0" borderId="1" xfId="224" applyNumberFormat="1" applyFont="1" applyFill="1" applyBorder="1" applyAlignment="1" applyProtection="1">
      <alignment horizontal="left" vertical="center"/>
      <protection hidden="1"/>
    </xf>
    <xf numFmtId="168" fontId="11" fillId="0" borderId="1" xfId="224" applyNumberFormat="1" applyFont="1" applyFill="1" applyBorder="1" applyAlignment="1" applyProtection="1">
      <alignment horizontal="center" vertical="center"/>
      <protection hidden="1"/>
    </xf>
    <xf numFmtId="0" fontId="11" fillId="0" borderId="2" xfId="224" applyNumberFormat="1" applyFont="1" applyFill="1" applyBorder="1" applyAlignment="1" applyProtection="1">
      <alignment horizontal="center" vertical="center"/>
      <protection hidden="1"/>
    </xf>
    <xf numFmtId="0" fontId="11" fillId="0" borderId="4" xfId="224" applyNumberFormat="1" applyFont="1" applyFill="1" applyBorder="1" applyAlignment="1" applyProtection="1">
      <alignment horizontal="center" vertical="center"/>
      <protection hidden="1"/>
    </xf>
    <xf numFmtId="0" fontId="11" fillId="0" borderId="1" xfId="224" applyNumberFormat="1" applyFont="1" applyFill="1" applyBorder="1" applyAlignment="1" applyProtection="1">
      <alignment horizontal="center" vertical="center"/>
      <protection hidden="1"/>
    </xf>
    <xf numFmtId="167" fontId="11" fillId="0" borderId="7" xfId="224" applyNumberFormat="1" applyFont="1" applyFill="1" applyBorder="1" applyAlignment="1" applyProtection="1">
      <alignment horizontal="center" vertical="center"/>
      <protection hidden="1"/>
    </xf>
    <xf numFmtId="167" fontId="11" fillId="0" borderId="4" xfId="224" applyNumberFormat="1" applyFont="1" applyFill="1" applyBorder="1" applyAlignment="1" applyProtection="1">
      <alignment horizontal="center" vertical="center"/>
      <protection hidden="1"/>
    </xf>
    <xf numFmtId="167" fontId="11" fillId="0" borderId="1" xfId="224" applyNumberFormat="1" applyFont="1" applyFill="1" applyBorder="1" applyAlignment="1" applyProtection="1">
      <alignment horizontal="center" vertical="center"/>
      <protection hidden="1"/>
    </xf>
    <xf numFmtId="0" fontId="11" fillId="0" borderId="1" xfId="224" applyNumberFormat="1" applyFont="1" applyFill="1" applyBorder="1" applyAlignment="1" applyProtection="1">
      <alignment horizontal="left" vertical="center" wrapText="1"/>
      <protection hidden="1"/>
    </xf>
    <xf numFmtId="0" fontId="12" fillId="0" borderId="4" xfId="224" applyNumberFormat="1" applyFont="1" applyFill="1" applyBorder="1" applyAlignment="1" applyProtection="1">
      <alignment horizontal="center" vertical="center"/>
      <protection hidden="1"/>
    </xf>
    <xf numFmtId="0" fontId="12" fillId="0" borderId="1" xfId="224" applyNumberFormat="1" applyFont="1" applyFill="1" applyBorder="1" applyAlignment="1" applyProtection="1">
      <alignment horizontal="center" vertical="center"/>
      <protection hidden="1"/>
    </xf>
    <xf numFmtId="167" fontId="12" fillId="0" borderId="4" xfId="224" applyNumberFormat="1" applyFont="1" applyFill="1" applyBorder="1" applyAlignment="1" applyProtection="1">
      <alignment horizontal="center" vertical="center"/>
      <protection hidden="1"/>
    </xf>
    <xf numFmtId="167" fontId="12" fillId="0" borderId="1" xfId="224" applyNumberFormat="1" applyFont="1" applyFill="1" applyBorder="1" applyAlignment="1" applyProtection="1">
      <alignment horizontal="center" vertical="center"/>
      <protection hidden="1"/>
    </xf>
    <xf numFmtId="0" fontId="12" fillId="0" borderId="1" xfId="224" applyNumberFormat="1" applyFont="1" applyFill="1" applyBorder="1" applyAlignment="1" applyProtection="1">
      <alignment horizontal="left" vertical="center" wrapText="1"/>
      <protection hidden="1"/>
    </xf>
    <xf numFmtId="0" fontId="12" fillId="0" borderId="1" xfId="225" applyNumberFormat="1" applyFont="1" applyFill="1" applyBorder="1" applyAlignment="1" applyProtection="1">
      <alignment horizontal="left" vertical="center"/>
      <protection hidden="1"/>
    </xf>
    <xf numFmtId="0" fontId="12" fillId="0" borderId="4" xfId="225" applyNumberFormat="1" applyFont="1" applyFill="1" applyBorder="1" applyAlignment="1" applyProtection="1">
      <alignment horizontal="left" vertical="center"/>
      <protection hidden="1"/>
    </xf>
    <xf numFmtId="0" fontId="12" fillId="0" borderId="2" xfId="225" applyNumberFormat="1" applyFont="1" applyFill="1" applyBorder="1" applyAlignment="1" applyProtection="1">
      <alignment horizontal="left" vertical="center"/>
      <protection hidden="1"/>
    </xf>
    <xf numFmtId="167" fontId="11" fillId="0" borderId="1" xfId="225" applyNumberFormat="1" applyFont="1" applyFill="1" applyBorder="1" applyAlignment="1" applyProtection="1">
      <alignment horizontal="center" vertical="center"/>
      <protection hidden="1"/>
    </xf>
    <xf numFmtId="0" fontId="11" fillId="0" borderId="1" xfId="225" applyNumberFormat="1" applyFont="1" applyFill="1" applyBorder="1" applyAlignment="1" applyProtection="1">
      <alignment horizontal="center" vertical="center"/>
      <protection hidden="1"/>
    </xf>
    <xf numFmtId="0" fontId="11" fillId="0" borderId="1" xfId="225" applyNumberFormat="1" applyFont="1" applyFill="1" applyBorder="1" applyAlignment="1" applyProtection="1">
      <alignment horizontal="left" vertical="center" wrapText="1"/>
      <protection hidden="1"/>
    </xf>
    <xf numFmtId="167" fontId="12" fillId="0" borderId="1" xfId="225" applyNumberFormat="1" applyFont="1" applyFill="1" applyBorder="1" applyAlignment="1" applyProtection="1">
      <alignment horizontal="center" vertical="center"/>
      <protection hidden="1"/>
    </xf>
    <xf numFmtId="0" fontId="12" fillId="0" borderId="1" xfId="225" applyNumberFormat="1" applyFont="1" applyFill="1" applyBorder="1" applyAlignment="1" applyProtection="1">
      <alignment horizontal="center" vertical="center"/>
      <protection hidden="1"/>
    </xf>
    <xf numFmtId="0" fontId="12" fillId="0" borderId="1" xfId="225" applyNumberFormat="1" applyFont="1" applyFill="1" applyBorder="1" applyAlignment="1" applyProtection="1">
      <alignment horizontal="left" vertical="center" wrapText="1"/>
      <protection hidden="1"/>
    </xf>
    <xf numFmtId="0" fontId="10" fillId="0" borderId="7" xfId="226" applyNumberFormat="1" applyFont="1" applyFill="1" applyBorder="1" applyAlignment="1" applyProtection="1">
      <protection hidden="1"/>
    </xf>
    <xf numFmtId="0" fontId="12" fillId="0" borderId="2" xfId="226" applyNumberFormat="1" applyFont="1" applyFill="1" applyBorder="1" applyAlignment="1" applyProtection="1">
      <alignment horizontal="left" vertical="center"/>
      <protection hidden="1"/>
    </xf>
    <xf numFmtId="0" fontId="12" fillId="0" borderId="7" xfId="226" applyNumberFormat="1" applyFont="1" applyFill="1" applyBorder="1" applyAlignment="1" applyProtection="1">
      <alignment horizontal="left" vertical="center"/>
      <protection hidden="1"/>
    </xf>
    <xf numFmtId="0" fontId="12" fillId="0" borderId="1" xfId="226" applyNumberFormat="1" applyFont="1" applyFill="1" applyBorder="1" applyAlignment="1" applyProtection="1">
      <alignment horizontal="left" vertical="center"/>
      <protection hidden="1"/>
    </xf>
    <xf numFmtId="0" fontId="11" fillId="0" borderId="7" xfId="226" applyNumberFormat="1" applyFont="1" applyFill="1" applyBorder="1" applyAlignment="1" applyProtection="1">
      <alignment horizontal="center" vertical="center"/>
      <protection hidden="1"/>
    </xf>
    <xf numFmtId="0" fontId="11" fillId="0" borderId="4" xfId="226" applyNumberFormat="1" applyFont="1" applyFill="1" applyBorder="1" applyAlignment="1" applyProtection="1">
      <alignment horizontal="center" vertical="center"/>
      <protection hidden="1"/>
    </xf>
    <xf numFmtId="0" fontId="11" fillId="0" borderId="1" xfId="226" applyNumberFormat="1" applyFont="1" applyFill="1" applyBorder="1" applyAlignment="1" applyProtection="1">
      <alignment horizontal="center" vertical="center"/>
      <protection hidden="1"/>
    </xf>
    <xf numFmtId="167" fontId="11" fillId="0" borderId="1" xfId="226" applyNumberFormat="1" applyFont="1" applyFill="1" applyBorder="1" applyAlignment="1" applyProtection="1">
      <alignment horizontal="center" vertical="center"/>
      <protection hidden="1"/>
    </xf>
    <xf numFmtId="166" fontId="11" fillId="0" borderId="1" xfId="226" applyNumberFormat="1" applyFont="1" applyFill="1" applyBorder="1" applyAlignment="1" applyProtection="1">
      <alignment horizontal="center" vertical="center"/>
      <protection hidden="1"/>
    </xf>
    <xf numFmtId="0" fontId="11" fillId="0" borderId="1" xfId="226" applyNumberFormat="1" applyFont="1" applyFill="1" applyBorder="1" applyAlignment="1" applyProtection="1">
      <alignment horizontal="left" vertical="center" wrapText="1"/>
      <protection hidden="1"/>
    </xf>
    <xf numFmtId="0" fontId="12" fillId="0" borderId="4" xfId="226" applyNumberFormat="1" applyFont="1" applyFill="1" applyBorder="1" applyAlignment="1" applyProtection="1">
      <alignment horizontal="center" vertical="center"/>
      <protection hidden="1"/>
    </xf>
    <xf numFmtId="0" fontId="12" fillId="0" borderId="1" xfId="226" applyNumberFormat="1" applyFont="1" applyFill="1" applyBorder="1" applyAlignment="1" applyProtection="1">
      <alignment horizontal="center" vertical="center"/>
      <protection hidden="1"/>
    </xf>
    <xf numFmtId="167" fontId="12" fillId="0" borderId="1" xfId="226" applyNumberFormat="1" applyFont="1" applyFill="1" applyBorder="1" applyAlignment="1" applyProtection="1">
      <alignment horizontal="center" vertical="center"/>
      <protection hidden="1"/>
    </xf>
    <xf numFmtId="166" fontId="12" fillId="0" borderId="1" xfId="226" applyNumberFormat="1" applyFont="1" applyFill="1" applyBorder="1" applyAlignment="1" applyProtection="1">
      <alignment horizontal="center" vertical="center"/>
      <protection hidden="1"/>
    </xf>
    <xf numFmtId="0" fontId="12" fillId="0" borderId="1" xfId="226" applyNumberFormat="1" applyFont="1" applyFill="1" applyBorder="1" applyAlignment="1" applyProtection="1">
      <alignment horizontal="left" vertical="center" wrapText="1"/>
      <protection hidden="1"/>
    </xf>
    <xf numFmtId="168" fontId="11" fillId="0" borderId="1" xfId="227" applyNumberFormat="1" applyFont="1" applyFill="1" applyBorder="1" applyAlignment="1" applyProtection="1">
      <alignment horizontal="center" vertical="center"/>
      <protection hidden="1"/>
    </xf>
    <xf numFmtId="0" fontId="11" fillId="0" borderId="2" xfId="227" applyNumberFormat="1" applyFont="1" applyFill="1" applyBorder="1" applyAlignment="1" applyProtection="1">
      <alignment horizontal="center" vertical="center"/>
      <protection hidden="1"/>
    </xf>
    <xf numFmtId="0" fontId="11" fillId="0" borderId="4" xfId="227" applyNumberFormat="1" applyFont="1" applyFill="1" applyBorder="1" applyAlignment="1" applyProtection="1">
      <alignment horizontal="center" vertical="center"/>
      <protection hidden="1"/>
    </xf>
    <xf numFmtId="0" fontId="11" fillId="0" borderId="1" xfId="227" applyNumberFormat="1" applyFont="1" applyFill="1" applyBorder="1" applyAlignment="1" applyProtection="1">
      <alignment horizontal="center" vertical="center"/>
      <protection hidden="1"/>
    </xf>
    <xf numFmtId="167" fontId="11" fillId="0" borderId="7" xfId="227" applyNumberFormat="1" applyFont="1" applyFill="1" applyBorder="1" applyAlignment="1" applyProtection="1">
      <alignment horizontal="center" vertical="center"/>
      <protection hidden="1"/>
    </xf>
    <xf numFmtId="167" fontId="11" fillId="0" borderId="4" xfId="227" applyNumberFormat="1" applyFont="1" applyFill="1" applyBorder="1" applyAlignment="1" applyProtection="1">
      <alignment horizontal="center" vertical="center"/>
      <protection hidden="1"/>
    </xf>
    <xf numFmtId="167" fontId="11" fillId="0" borderId="1" xfId="227" applyNumberFormat="1" applyFont="1" applyFill="1" applyBorder="1" applyAlignment="1" applyProtection="1">
      <alignment horizontal="center" vertical="center"/>
      <protection hidden="1"/>
    </xf>
    <xf numFmtId="0" fontId="11" fillId="0" borderId="1" xfId="227" applyNumberFormat="1" applyFont="1" applyFill="1" applyBorder="1" applyAlignment="1" applyProtection="1">
      <alignment horizontal="left" vertical="center" wrapText="1"/>
      <protection hidden="1"/>
    </xf>
    <xf numFmtId="0" fontId="12" fillId="0" borderId="4" xfId="227" applyNumberFormat="1" applyFont="1" applyFill="1" applyBorder="1" applyAlignment="1" applyProtection="1">
      <alignment horizontal="center" vertical="center"/>
      <protection hidden="1"/>
    </xf>
    <xf numFmtId="0" fontId="12" fillId="0" borderId="1" xfId="227" applyNumberFormat="1" applyFont="1" applyFill="1" applyBorder="1" applyAlignment="1" applyProtection="1">
      <alignment horizontal="center" vertical="center"/>
      <protection hidden="1"/>
    </xf>
    <xf numFmtId="167" fontId="12" fillId="0" borderId="4" xfId="227" applyNumberFormat="1" applyFont="1" applyFill="1" applyBorder="1" applyAlignment="1" applyProtection="1">
      <alignment horizontal="center" vertical="center"/>
      <protection hidden="1"/>
    </xf>
    <xf numFmtId="167" fontId="12" fillId="0" borderId="1" xfId="227" applyNumberFormat="1" applyFont="1" applyFill="1" applyBorder="1" applyAlignment="1" applyProtection="1">
      <alignment horizontal="center" vertical="center"/>
      <protection hidden="1"/>
    </xf>
    <xf numFmtId="0" fontId="12" fillId="0" borderId="1" xfId="227" applyNumberFormat="1" applyFont="1" applyFill="1" applyBorder="1" applyAlignment="1" applyProtection="1">
      <alignment horizontal="left" vertical="center" wrapText="1"/>
      <protection hidden="1"/>
    </xf>
    <xf numFmtId="167" fontId="11" fillId="0" borderId="1" xfId="229" applyNumberFormat="1" applyFont="1" applyFill="1" applyBorder="1" applyAlignment="1" applyProtection="1">
      <alignment horizontal="center" vertical="center"/>
      <protection hidden="1"/>
    </xf>
    <xf numFmtId="0" fontId="11" fillId="0" borderId="1" xfId="229" applyNumberFormat="1" applyFont="1" applyFill="1" applyBorder="1" applyAlignment="1" applyProtection="1">
      <alignment horizontal="center" vertical="center"/>
      <protection hidden="1"/>
    </xf>
    <xf numFmtId="0" fontId="11" fillId="0" borderId="1" xfId="229" applyNumberFormat="1" applyFont="1" applyFill="1" applyBorder="1" applyAlignment="1" applyProtection="1">
      <alignment horizontal="left" vertical="center" wrapText="1"/>
      <protection hidden="1"/>
    </xf>
    <xf numFmtId="167" fontId="12" fillId="0" borderId="1" xfId="229" applyNumberFormat="1" applyFont="1" applyFill="1" applyBorder="1" applyAlignment="1" applyProtection="1">
      <alignment horizontal="center" vertical="center"/>
      <protection hidden="1"/>
    </xf>
    <xf numFmtId="0" fontId="12" fillId="0" borderId="1" xfId="229" applyNumberFormat="1" applyFont="1" applyFill="1" applyBorder="1" applyAlignment="1" applyProtection="1">
      <alignment horizontal="center" vertical="center"/>
      <protection hidden="1"/>
    </xf>
    <xf numFmtId="0" fontId="12" fillId="0" borderId="1" xfId="229" applyNumberFormat="1" applyFont="1" applyFill="1" applyBorder="1" applyAlignment="1" applyProtection="1">
      <alignment horizontal="left" vertical="center" wrapText="1"/>
      <protection hidden="1"/>
    </xf>
    <xf numFmtId="0" fontId="11" fillId="0" borderId="7" xfId="231" applyNumberFormat="1" applyFont="1" applyFill="1" applyBorder="1" applyAlignment="1" applyProtection="1">
      <alignment horizontal="center" vertical="center"/>
      <protection hidden="1"/>
    </xf>
    <xf numFmtId="0" fontId="11" fillId="0" borderId="4" xfId="231" applyNumberFormat="1" applyFont="1" applyFill="1" applyBorder="1" applyAlignment="1" applyProtection="1">
      <alignment horizontal="center" vertical="center"/>
      <protection hidden="1"/>
    </xf>
    <xf numFmtId="0" fontId="11" fillId="0" borderId="1" xfId="231" applyNumberFormat="1" applyFont="1" applyFill="1" applyBorder="1" applyAlignment="1" applyProtection="1">
      <alignment horizontal="center" vertical="center"/>
      <protection hidden="1"/>
    </xf>
    <xf numFmtId="167" fontId="11" fillId="0" borderId="1" xfId="231" applyNumberFormat="1" applyFont="1" applyFill="1" applyBorder="1" applyAlignment="1" applyProtection="1">
      <alignment horizontal="center" vertical="center"/>
      <protection hidden="1"/>
    </xf>
    <xf numFmtId="166" fontId="11" fillId="0" borderId="1" xfId="231" applyNumberFormat="1" applyFont="1" applyFill="1" applyBorder="1" applyAlignment="1" applyProtection="1">
      <alignment horizontal="center" vertical="center"/>
      <protection hidden="1"/>
    </xf>
    <xf numFmtId="0" fontId="11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12" fillId="0" borderId="4" xfId="231" applyNumberFormat="1" applyFont="1" applyFill="1" applyBorder="1" applyAlignment="1" applyProtection="1">
      <alignment horizontal="center" vertical="center"/>
      <protection hidden="1"/>
    </xf>
    <xf numFmtId="0" fontId="12" fillId="0" borderId="1" xfId="231" applyNumberFormat="1" applyFont="1" applyFill="1" applyBorder="1" applyAlignment="1" applyProtection="1">
      <alignment horizontal="center" vertical="center"/>
      <protection hidden="1"/>
    </xf>
    <xf numFmtId="167" fontId="12" fillId="0" borderId="1" xfId="231" applyNumberFormat="1" applyFont="1" applyFill="1" applyBorder="1" applyAlignment="1" applyProtection="1">
      <alignment horizontal="center" vertical="center"/>
      <protection hidden="1"/>
    </xf>
    <xf numFmtId="166" fontId="12" fillId="0" borderId="1" xfId="231" applyNumberFormat="1" applyFont="1" applyFill="1" applyBorder="1" applyAlignment="1" applyProtection="1">
      <alignment horizontal="center" vertical="center"/>
      <protection hidden="1"/>
    </xf>
    <xf numFmtId="0" fontId="12" fillId="0" borderId="1" xfId="231" applyNumberFormat="1" applyFont="1" applyFill="1" applyBorder="1" applyAlignment="1" applyProtection="1">
      <alignment horizontal="left" vertical="center" wrapText="1"/>
      <protection hidden="1"/>
    </xf>
    <xf numFmtId="168" fontId="11" fillId="0" borderId="4" xfId="226" applyNumberFormat="1" applyFont="1" applyFill="1" applyBorder="1" applyAlignment="1" applyProtection="1">
      <alignment horizontal="center" vertical="center"/>
      <protection hidden="1"/>
    </xf>
    <xf numFmtId="168" fontId="11" fillId="0" borderId="1" xfId="226" applyNumberFormat="1" applyFont="1" applyFill="1" applyBorder="1" applyAlignment="1" applyProtection="1">
      <alignment horizontal="center" vertical="center"/>
      <protection hidden="1"/>
    </xf>
    <xf numFmtId="167" fontId="11" fillId="0" borderId="1" xfId="234" applyNumberFormat="1" applyFont="1" applyFill="1" applyBorder="1" applyAlignment="1" applyProtection="1">
      <alignment horizontal="center" vertical="center"/>
      <protection hidden="1"/>
    </xf>
    <xf numFmtId="0" fontId="11" fillId="0" borderId="1" xfId="234" applyNumberFormat="1" applyFont="1" applyFill="1" applyBorder="1" applyAlignment="1" applyProtection="1">
      <alignment horizontal="center" vertical="center"/>
      <protection hidden="1"/>
    </xf>
    <xf numFmtId="0" fontId="11" fillId="0" borderId="1" xfId="234" applyNumberFormat="1" applyFont="1" applyFill="1" applyBorder="1" applyAlignment="1" applyProtection="1">
      <alignment horizontal="left" vertical="center" wrapText="1"/>
      <protection hidden="1"/>
    </xf>
    <xf numFmtId="167" fontId="12" fillId="0" borderId="1" xfId="234" applyNumberFormat="1" applyFont="1" applyFill="1" applyBorder="1" applyAlignment="1" applyProtection="1">
      <alignment horizontal="center" vertical="center"/>
      <protection hidden="1"/>
    </xf>
    <xf numFmtId="0" fontId="12" fillId="0" borderId="1" xfId="234" applyNumberFormat="1" applyFont="1" applyFill="1" applyBorder="1" applyAlignment="1" applyProtection="1">
      <alignment horizontal="center" vertical="center"/>
      <protection hidden="1"/>
    </xf>
    <xf numFmtId="0" fontId="12" fillId="0" borderId="1" xfId="23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234" applyNumberFormat="1" applyFont="1" applyFill="1" applyBorder="1" applyAlignment="1" applyProtection="1">
      <alignment horizontal="center" vertical="center"/>
      <protection hidden="1"/>
    </xf>
    <xf numFmtId="167" fontId="11" fillId="0" borderId="4" xfId="234" applyNumberFormat="1" applyFont="1" applyFill="1" applyBorder="1" applyAlignment="1" applyProtection="1">
      <alignment horizontal="center" vertical="center"/>
      <protection hidden="1"/>
    </xf>
    <xf numFmtId="167" fontId="12" fillId="0" borderId="4" xfId="234" applyNumberFormat="1" applyFont="1" applyFill="1" applyBorder="1" applyAlignment="1" applyProtection="1">
      <alignment horizontal="center" vertical="center"/>
      <protection hidden="1"/>
    </xf>
    <xf numFmtId="0" fontId="12" fillId="0" borderId="4" xfId="234" applyNumberFormat="1" applyFont="1" applyFill="1" applyBorder="1" applyAlignment="1" applyProtection="1">
      <alignment horizontal="center" vertical="center"/>
      <protection hidden="1"/>
    </xf>
    <xf numFmtId="167" fontId="11" fillId="0" borderId="7" xfId="234" applyNumberFormat="1" applyFont="1" applyFill="1" applyBorder="1" applyAlignment="1" applyProtection="1">
      <alignment horizontal="center" vertical="center"/>
      <protection hidden="1"/>
    </xf>
    <xf numFmtId="169" fontId="12" fillId="0" borderId="4" xfId="235" applyNumberFormat="1" applyFont="1" applyFill="1" applyBorder="1" applyAlignment="1" applyProtection="1">
      <alignment horizontal="right" vertical="center"/>
      <protection hidden="1"/>
    </xf>
    <xf numFmtId="169" fontId="11" fillId="0" borderId="4" xfId="235" applyNumberFormat="1" applyFont="1" applyFill="1" applyBorder="1" applyAlignment="1" applyProtection="1">
      <alignment horizontal="right" vertical="center"/>
      <protection hidden="1"/>
    </xf>
    <xf numFmtId="169" fontId="11" fillId="0" borderId="1" xfId="235" applyNumberFormat="1" applyFont="1" applyFill="1" applyBorder="1" applyAlignment="1" applyProtection="1">
      <alignment horizontal="right" vertical="center" wrapText="1"/>
      <protection hidden="1"/>
    </xf>
    <xf numFmtId="170" fontId="11" fillId="0" borderId="7" xfId="235" applyNumberFormat="1" applyFont="1" applyFill="1" applyBorder="1" applyAlignment="1" applyProtection="1">
      <alignment horizontal="right" vertical="center"/>
      <protection hidden="1"/>
    </xf>
    <xf numFmtId="169" fontId="12" fillId="0" borderId="1" xfId="235" applyNumberFormat="1" applyFont="1" applyFill="1" applyBorder="1" applyAlignment="1" applyProtection="1">
      <alignment horizontal="right" vertical="center" wrapText="1"/>
      <protection hidden="1"/>
    </xf>
    <xf numFmtId="175" fontId="12" fillId="0" borderId="4" xfId="235" applyNumberFormat="1" applyFont="1" applyFill="1" applyBorder="1" applyAlignment="1" applyProtection="1">
      <alignment horizontal="right" vertical="center"/>
      <protection hidden="1"/>
    </xf>
    <xf numFmtId="175" fontId="10" fillId="0" borderId="7" xfId="235" applyNumberFormat="1" applyFont="1" applyFill="1" applyBorder="1" applyProtection="1">
      <protection hidden="1"/>
    </xf>
    <xf numFmtId="175" fontId="12" fillId="0" borderId="1" xfId="235" applyNumberFormat="1" applyFont="1" applyFill="1" applyBorder="1" applyAlignment="1" applyProtection="1">
      <alignment horizontal="right" vertical="center"/>
      <protection hidden="1"/>
    </xf>
    <xf numFmtId="169" fontId="12" fillId="0" borderId="4" xfId="236" applyNumberFormat="1" applyFont="1" applyFill="1" applyBorder="1" applyAlignment="1" applyProtection="1">
      <alignment horizontal="right" vertical="center"/>
      <protection hidden="1"/>
    </xf>
    <xf numFmtId="169" fontId="12" fillId="0" borderId="1" xfId="236" applyNumberFormat="1" applyFont="1" applyFill="1" applyBorder="1" applyAlignment="1" applyProtection="1">
      <alignment horizontal="right" vertical="center"/>
      <protection hidden="1"/>
    </xf>
    <xf numFmtId="0" fontId="10" fillId="0" borderId="7" xfId="236" applyFont="1" applyFill="1" applyBorder="1" applyProtection="1">
      <protection hidden="1"/>
    </xf>
    <xf numFmtId="169" fontId="11" fillId="0" borderId="4" xfId="236" applyNumberFormat="1" applyFont="1" applyFill="1" applyBorder="1" applyAlignment="1" applyProtection="1">
      <alignment horizontal="right" vertical="center"/>
      <protection hidden="1"/>
    </xf>
    <xf numFmtId="169" fontId="11" fillId="0" borderId="1" xfId="236" applyNumberFormat="1" applyFont="1" applyFill="1" applyBorder="1" applyAlignment="1" applyProtection="1">
      <alignment horizontal="right" vertical="center"/>
      <protection hidden="1"/>
    </xf>
    <xf numFmtId="170" fontId="11" fillId="0" borderId="7" xfId="236" applyNumberFormat="1" applyFont="1" applyFill="1" applyBorder="1" applyAlignment="1" applyProtection="1">
      <alignment horizontal="right" vertical="center"/>
      <protection hidden="1"/>
    </xf>
    <xf numFmtId="167" fontId="11" fillId="0" borderId="1" xfId="237" applyNumberFormat="1" applyFont="1" applyFill="1" applyBorder="1" applyAlignment="1" applyProtection="1">
      <alignment horizontal="center" vertical="center"/>
      <protection hidden="1"/>
    </xf>
    <xf numFmtId="0" fontId="11" fillId="0" borderId="1" xfId="237" applyNumberFormat="1" applyFont="1" applyFill="1" applyBorder="1" applyAlignment="1" applyProtection="1">
      <alignment horizontal="center" vertical="center"/>
      <protection hidden="1"/>
    </xf>
    <xf numFmtId="0" fontId="11" fillId="0" borderId="1" xfId="237" applyNumberFormat="1" applyFont="1" applyFill="1" applyBorder="1" applyAlignment="1" applyProtection="1">
      <alignment horizontal="left" vertical="center" wrapText="1"/>
      <protection hidden="1"/>
    </xf>
    <xf numFmtId="167" fontId="12" fillId="0" borderId="1" xfId="237" applyNumberFormat="1" applyFont="1" applyFill="1" applyBorder="1" applyAlignment="1" applyProtection="1">
      <alignment horizontal="center" vertical="center"/>
      <protection hidden="1"/>
    </xf>
    <xf numFmtId="0" fontId="12" fillId="0" borderId="1" xfId="237" applyNumberFormat="1" applyFont="1" applyFill="1" applyBorder="1" applyAlignment="1" applyProtection="1">
      <alignment horizontal="center" vertical="center"/>
      <protection hidden="1"/>
    </xf>
    <xf numFmtId="0" fontId="12" fillId="0" borderId="1" xfId="237" applyNumberFormat="1" applyFont="1" applyFill="1" applyBorder="1" applyAlignment="1" applyProtection="1">
      <alignment horizontal="left" vertical="center" wrapText="1"/>
      <protection hidden="1"/>
    </xf>
    <xf numFmtId="167" fontId="11" fillId="0" borderId="1" xfId="238" applyNumberFormat="1" applyFont="1" applyFill="1" applyBorder="1" applyAlignment="1" applyProtection="1">
      <alignment horizontal="center" vertical="center"/>
      <protection hidden="1"/>
    </xf>
    <xf numFmtId="0" fontId="11" fillId="0" borderId="1" xfId="238" applyNumberFormat="1" applyFont="1" applyFill="1" applyBorder="1" applyAlignment="1" applyProtection="1">
      <alignment horizontal="center" vertical="center"/>
      <protection hidden="1"/>
    </xf>
    <xf numFmtId="0" fontId="11" fillId="0" borderId="1" xfId="238" applyNumberFormat="1" applyFont="1" applyFill="1" applyBorder="1" applyAlignment="1" applyProtection="1">
      <alignment horizontal="left" vertical="center" wrapText="1"/>
      <protection hidden="1"/>
    </xf>
    <xf numFmtId="167" fontId="12" fillId="0" borderId="1" xfId="238" applyNumberFormat="1" applyFont="1" applyFill="1" applyBorder="1" applyAlignment="1" applyProtection="1">
      <alignment horizontal="center" vertical="center"/>
      <protection hidden="1"/>
    </xf>
    <xf numFmtId="0" fontId="12" fillId="0" borderId="1" xfId="238" applyNumberFormat="1" applyFont="1" applyFill="1" applyBorder="1" applyAlignment="1" applyProtection="1">
      <alignment horizontal="center" vertical="center"/>
      <protection hidden="1"/>
    </xf>
    <xf numFmtId="0" fontId="12" fillId="0" borderId="1" xfId="238" applyNumberFormat="1" applyFont="1" applyFill="1" applyBorder="1" applyAlignment="1" applyProtection="1">
      <alignment horizontal="left" vertical="center" wrapText="1"/>
      <protection hidden="1"/>
    </xf>
    <xf numFmtId="169" fontId="11" fillId="0" borderId="4" xfId="239" applyNumberFormat="1" applyFont="1" applyFill="1" applyBorder="1" applyAlignment="1" applyProtection="1">
      <alignment horizontal="right" vertical="center"/>
      <protection hidden="1"/>
    </xf>
    <xf numFmtId="169" fontId="11" fillId="0" borderId="1" xfId="239" applyNumberFormat="1" applyFont="1" applyFill="1" applyBorder="1" applyAlignment="1" applyProtection="1">
      <alignment horizontal="right" vertical="center"/>
      <protection hidden="1"/>
    </xf>
    <xf numFmtId="169" fontId="12" fillId="0" borderId="4" xfId="239" applyNumberFormat="1" applyFont="1" applyFill="1" applyBorder="1" applyAlignment="1" applyProtection="1">
      <alignment horizontal="right" vertical="center"/>
      <protection hidden="1"/>
    </xf>
    <xf numFmtId="169" fontId="12" fillId="0" borderId="1" xfId="239" applyNumberFormat="1" applyFont="1" applyFill="1" applyBorder="1" applyAlignment="1" applyProtection="1">
      <alignment horizontal="right" vertical="center"/>
      <protection hidden="1"/>
    </xf>
    <xf numFmtId="175" fontId="12" fillId="0" borderId="1" xfId="239" applyNumberFormat="1" applyFont="1" applyFill="1" applyBorder="1" applyAlignment="1" applyProtection="1">
      <alignment horizontal="right" vertical="center"/>
      <protection hidden="1"/>
    </xf>
    <xf numFmtId="175" fontId="12" fillId="0" borderId="4" xfId="239" applyNumberFormat="1" applyFont="1" applyFill="1" applyBorder="1" applyAlignment="1" applyProtection="1">
      <alignment horizontal="right" vertical="center"/>
      <protection hidden="1"/>
    </xf>
    <xf numFmtId="0" fontId="11" fillId="0" borderId="4" xfId="240" applyNumberFormat="1" applyFont="1" applyFill="1" applyBorder="1" applyAlignment="1" applyProtection="1">
      <alignment horizontal="center" vertical="center"/>
      <protection hidden="1"/>
    </xf>
    <xf numFmtId="0" fontId="11" fillId="0" borderId="1" xfId="240" applyNumberFormat="1" applyFont="1" applyFill="1" applyBorder="1" applyAlignment="1" applyProtection="1">
      <alignment horizontal="center" vertical="center"/>
      <protection hidden="1"/>
    </xf>
    <xf numFmtId="167" fontId="11" fillId="0" borderId="1" xfId="240" applyNumberFormat="1" applyFont="1" applyFill="1" applyBorder="1" applyAlignment="1" applyProtection="1">
      <alignment horizontal="center" vertical="center"/>
      <protection hidden="1"/>
    </xf>
    <xf numFmtId="166" fontId="11" fillId="0" borderId="1" xfId="240" applyNumberFormat="1" applyFont="1" applyFill="1" applyBorder="1" applyAlignment="1" applyProtection="1">
      <alignment horizontal="center" vertical="center"/>
      <protection hidden="1"/>
    </xf>
    <xf numFmtId="0" fontId="11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12" fillId="0" borderId="4" xfId="240" applyNumberFormat="1" applyFont="1" applyFill="1" applyBorder="1" applyAlignment="1" applyProtection="1">
      <alignment horizontal="center" vertical="center"/>
      <protection hidden="1"/>
    </xf>
    <xf numFmtId="0" fontId="12" fillId="0" borderId="1" xfId="240" applyNumberFormat="1" applyFont="1" applyFill="1" applyBorder="1" applyAlignment="1" applyProtection="1">
      <alignment horizontal="center" vertical="center"/>
      <protection hidden="1"/>
    </xf>
    <xf numFmtId="167" fontId="12" fillId="0" borderId="1" xfId="240" applyNumberFormat="1" applyFont="1" applyFill="1" applyBorder="1" applyAlignment="1" applyProtection="1">
      <alignment horizontal="center" vertical="center"/>
      <protection hidden="1"/>
    </xf>
    <xf numFmtId="166" fontId="12" fillId="0" borderId="1" xfId="240" applyNumberFormat="1" applyFont="1" applyFill="1" applyBorder="1" applyAlignment="1" applyProtection="1">
      <alignment horizontal="center" vertical="center"/>
      <protection hidden="1"/>
    </xf>
    <xf numFmtId="0" fontId="12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 wrapText="1"/>
    </xf>
    <xf numFmtId="0" fontId="5" fillId="0" borderId="0" xfId="178" applyFont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center" vertical="top" wrapText="1"/>
      <protection hidden="1"/>
    </xf>
    <xf numFmtId="0" fontId="10" fillId="0" borderId="0" xfId="178" applyAlignment="1"/>
    <xf numFmtId="0" fontId="11" fillId="0" borderId="0" xfId="178" applyNumberFormat="1" applyFont="1" applyFill="1" applyAlignment="1" applyProtection="1">
      <alignment horizontal="right"/>
      <protection hidden="1"/>
    </xf>
    <xf numFmtId="0" fontId="12" fillId="0" borderId="3" xfId="178" applyNumberFormat="1" applyFont="1" applyFill="1" applyBorder="1" applyAlignment="1" applyProtection="1">
      <alignment horizontal="center" vertical="center"/>
      <protection hidden="1"/>
    </xf>
    <xf numFmtId="0" fontId="12" fillId="0" borderId="10" xfId="178" applyNumberFormat="1" applyFont="1" applyFill="1" applyBorder="1" applyAlignment="1" applyProtection="1">
      <alignment horizontal="center" vertical="center"/>
      <protection hidden="1"/>
    </xf>
    <xf numFmtId="0" fontId="12" fillId="0" borderId="5" xfId="178" applyNumberFormat="1" applyFont="1" applyFill="1" applyBorder="1" applyAlignment="1" applyProtection="1">
      <alignment horizontal="center" vertical="center"/>
      <protection hidden="1"/>
    </xf>
    <xf numFmtId="0" fontId="4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7" xfId="178" applyNumberFormat="1" applyFont="1" applyFill="1" applyBorder="1" applyAlignment="1" applyProtection="1">
      <alignment horizontal="center" vertical="center" wrapText="1"/>
      <protection hidden="1"/>
    </xf>
    <xf numFmtId="165" fontId="12" fillId="0" borderId="4" xfId="178" applyNumberFormat="1" applyFont="1" applyFill="1" applyBorder="1" applyAlignment="1" applyProtection="1">
      <alignment wrapText="1"/>
      <protection hidden="1"/>
    </xf>
    <xf numFmtId="0" fontId="3" fillId="0" borderId="0" xfId="87" applyNumberFormat="1" applyFont="1" applyFill="1" applyAlignment="1" applyProtection="1">
      <alignment horizontal="right" vertical="top" wrapText="1"/>
      <protection hidden="1"/>
    </xf>
    <xf numFmtId="168" fontId="12" fillId="0" borderId="4" xfId="231" applyNumberFormat="1" applyFont="1" applyFill="1" applyBorder="1" applyAlignment="1" applyProtection="1">
      <alignment horizontal="center" vertical="center"/>
      <protection hidden="1"/>
    </xf>
    <xf numFmtId="168" fontId="12" fillId="0" borderId="1" xfId="231" applyNumberFormat="1" applyFont="1" applyFill="1" applyBorder="1" applyAlignment="1" applyProtection="1">
      <alignment horizontal="center" vertical="center"/>
      <protection hidden="1"/>
    </xf>
    <xf numFmtId="168" fontId="11" fillId="0" borderId="4" xfId="231" applyNumberFormat="1" applyFont="1" applyFill="1" applyBorder="1" applyAlignment="1" applyProtection="1">
      <alignment horizontal="center" vertical="center"/>
      <protection hidden="1"/>
    </xf>
    <xf numFmtId="168" fontId="11" fillId="0" borderId="1" xfId="231" applyNumberFormat="1" applyFont="1" applyFill="1" applyBorder="1" applyAlignment="1" applyProtection="1">
      <alignment horizontal="center" vertical="center"/>
      <protection hidden="1"/>
    </xf>
    <xf numFmtId="168" fontId="11" fillId="0" borderId="4" xfId="226" applyNumberFormat="1" applyFont="1" applyFill="1" applyBorder="1" applyAlignment="1" applyProtection="1">
      <alignment horizontal="center" vertical="center"/>
      <protection hidden="1"/>
    </xf>
    <xf numFmtId="168" fontId="11" fillId="0" borderId="1" xfId="226" applyNumberFormat="1" applyFont="1" applyFill="1" applyBorder="1" applyAlignment="1" applyProtection="1">
      <alignment horizontal="center" vertical="center"/>
      <protection hidden="1"/>
    </xf>
    <xf numFmtId="168" fontId="12" fillId="0" borderId="4" xfId="226" applyNumberFormat="1" applyFont="1" applyFill="1" applyBorder="1" applyAlignment="1" applyProtection="1">
      <alignment horizontal="center" vertical="center"/>
      <protection hidden="1"/>
    </xf>
    <xf numFmtId="168" fontId="12" fillId="0" borderId="1" xfId="226" applyNumberFormat="1" applyFont="1" applyFill="1" applyBorder="1" applyAlignment="1" applyProtection="1">
      <alignment horizontal="center" vertical="center"/>
      <protection hidden="1"/>
    </xf>
    <xf numFmtId="166" fontId="4" fillId="0" borderId="4" xfId="178" applyNumberFormat="1" applyFont="1" applyFill="1" applyBorder="1" applyAlignment="1" applyProtection="1">
      <alignment wrapText="1"/>
      <protection hidden="1"/>
    </xf>
    <xf numFmtId="166" fontId="4" fillId="0" borderId="3" xfId="178" applyNumberFormat="1" applyFont="1" applyFill="1" applyBorder="1" applyAlignment="1" applyProtection="1">
      <alignment wrapText="1"/>
      <protection hidden="1"/>
    </xf>
    <xf numFmtId="0" fontId="4" fillId="0" borderId="9" xfId="178" applyNumberFormat="1" applyFont="1" applyFill="1" applyBorder="1" applyAlignment="1" applyProtection="1">
      <alignment horizontal="right" vertical="center"/>
      <protection hidden="1"/>
    </xf>
    <xf numFmtId="0" fontId="17" fillId="0" borderId="0" xfId="178" applyFont="1" applyFill="1" applyAlignment="1" applyProtection="1">
      <alignment horizontal="center" vertical="center" wrapText="1"/>
      <protection hidden="1"/>
    </xf>
    <xf numFmtId="0" fontId="4" fillId="0" borderId="4" xfId="178" applyNumberFormat="1" applyFont="1" applyFill="1" applyBorder="1" applyAlignment="1" applyProtection="1">
      <alignment horizontal="center" vertical="center"/>
      <protection hidden="1"/>
    </xf>
    <xf numFmtId="0" fontId="4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3" fillId="0" borderId="0" xfId="0" applyFont="1" applyFill="1" applyAlignment="1">
      <alignment horizontal="right" vertical="top" wrapText="1"/>
    </xf>
    <xf numFmtId="0" fontId="2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3" fillId="0" borderId="0" xfId="179" applyFont="1" applyFill="1" applyAlignment="1">
      <alignment horizontal="right" vertical="top" wrapText="1"/>
    </xf>
    <xf numFmtId="0" fontId="4" fillId="0" borderId="0" xfId="179" applyFont="1" applyAlignment="1">
      <alignment horizontal="center" vertical="center" wrapText="1"/>
    </xf>
    <xf numFmtId="0" fontId="5" fillId="0" borderId="3" xfId="179" applyFont="1" applyBorder="1" applyAlignment="1">
      <alignment horizontal="center" vertical="center"/>
    </xf>
    <xf numFmtId="0" fontId="5" fillId="0" borderId="5" xfId="179" applyFont="1" applyBorder="1" applyAlignment="1">
      <alignment horizontal="center" vertical="center"/>
    </xf>
    <xf numFmtId="0" fontId="5" fillId="0" borderId="1" xfId="179" applyFont="1" applyBorder="1" applyAlignment="1">
      <alignment horizontal="center"/>
    </xf>
    <xf numFmtId="0" fontId="5" fillId="0" borderId="7" xfId="179" applyFont="1" applyBorder="1" applyAlignment="1">
      <alignment horizontal="center"/>
    </xf>
    <xf numFmtId="0" fontId="5" fillId="0" borderId="2" xfId="179" applyFont="1" applyBorder="1" applyAlignment="1">
      <alignment horizontal="center"/>
    </xf>
    <xf numFmtId="0" fontId="5" fillId="0" borderId="1" xfId="179" applyFont="1" applyBorder="1" applyAlignment="1">
      <alignment horizontal="center" wrapText="1"/>
    </xf>
    <xf numFmtId="0" fontId="5" fillId="0" borderId="7" xfId="179" applyFont="1" applyBorder="1" applyAlignment="1">
      <alignment horizontal="center" wrapText="1"/>
    </xf>
    <xf numFmtId="0" fontId="5" fillId="0" borderId="2" xfId="179" applyFont="1" applyBorder="1" applyAlignment="1">
      <alignment horizontal="center" wrapText="1"/>
    </xf>
    <xf numFmtId="0" fontId="3" fillId="0" borderId="0" xfId="1" applyFont="1" applyFill="1" applyAlignment="1">
      <alignment horizontal="right" vertical="top" wrapText="1"/>
    </xf>
    <xf numFmtId="0" fontId="21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5" fillId="0" borderId="16" xfId="1" applyFont="1" applyBorder="1" applyAlignment="1">
      <alignment horizontal="center" vertical="justify"/>
    </xf>
    <xf numFmtId="173" fontId="4" fillId="0" borderId="4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top" wrapText="1"/>
    </xf>
    <xf numFmtId="0" fontId="5" fillId="0" borderId="0" xfId="1" applyFont="1" applyFill="1" applyAlignment="1">
      <alignment horizontal="right" vertical="center"/>
    </xf>
    <xf numFmtId="0" fontId="5" fillId="0" borderId="0" xfId="1" applyFont="1" applyAlignment="1">
      <alignment horizontal="right" wrapText="1"/>
    </xf>
    <xf numFmtId="0" fontId="5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2" fillId="0" borderId="4" xfId="178" applyNumberFormat="1" applyFont="1" applyFill="1" applyBorder="1" applyAlignment="1" applyProtection="1">
      <protection hidden="1"/>
    </xf>
    <xf numFmtId="0" fontId="12" fillId="0" borderId="1" xfId="178" applyNumberFormat="1" applyFont="1" applyFill="1" applyBorder="1" applyAlignment="1" applyProtection="1">
      <protection hidden="1"/>
    </xf>
    <xf numFmtId="0" fontId="12" fillId="0" borderId="4" xfId="178" applyNumberFormat="1" applyFont="1" applyFill="1" applyBorder="1" applyAlignment="1" applyProtection="1">
      <alignment horizontal="center" vertical="center"/>
      <protection hidden="1"/>
    </xf>
    <xf numFmtId="0" fontId="12" fillId="0" borderId="1" xfId="178" applyNumberFormat="1" applyFont="1" applyFill="1" applyBorder="1" applyAlignment="1" applyProtection="1">
      <alignment horizontal="center" vertical="center"/>
      <protection hidden="1"/>
    </xf>
    <xf numFmtId="0" fontId="12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82" applyFont="1" applyFill="1" applyAlignment="1">
      <alignment horizontal="right" vertical="top" wrapText="1"/>
    </xf>
    <xf numFmtId="0" fontId="4" fillId="0" borderId="0" xfId="178" applyNumberFormat="1" applyFont="1" applyFill="1" applyAlignment="1" applyProtection="1">
      <alignment horizontal="center" vertical="center" wrapText="1"/>
      <protection hidden="1"/>
    </xf>
    <xf numFmtId="0" fontId="12" fillId="0" borderId="0" xfId="178" applyNumberFormat="1" applyFont="1" applyFill="1" applyAlignment="1" applyProtection="1">
      <alignment horizontal="center" vertical="center" wrapText="1"/>
      <protection hidden="1"/>
    </xf>
    <xf numFmtId="0" fontId="12" fillId="0" borderId="6" xfId="178" applyNumberFormat="1" applyFont="1" applyFill="1" applyBorder="1" applyAlignment="1" applyProtection="1">
      <alignment horizontal="center" vertical="center"/>
      <protection hidden="1"/>
    </xf>
    <xf numFmtId="0" fontId="12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 shrinkToFit="1"/>
    </xf>
  </cellXfs>
  <cellStyles count="241">
    <cellStyle name="Обычный" xfId="0" builtinId="0"/>
    <cellStyle name="Обычный 10" xfId="191"/>
    <cellStyle name="Обычный 11" xfId="192"/>
    <cellStyle name="Обычный 12" xfId="183"/>
    <cellStyle name="Обычный 13" xfId="184"/>
    <cellStyle name="Обычный 14" xfId="185"/>
    <cellStyle name="Обычный 15" xfId="186"/>
    <cellStyle name="Обычный 16" xfId="193"/>
    <cellStyle name="Обычный 17" xfId="208"/>
    <cellStyle name="Обычный 18" xfId="196"/>
    <cellStyle name="Обычный 19" xfId="194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199"/>
    <cellStyle name="Обычный 22" xfId="209"/>
    <cellStyle name="Обычный 23" xfId="197"/>
    <cellStyle name="Обычный 24" xfId="200"/>
    <cellStyle name="Обычный 25" xfId="198"/>
    <cellStyle name="Обычный 26" xfId="210"/>
    <cellStyle name="Обычный 27" xfId="201"/>
    <cellStyle name="Обычный 28" xfId="202"/>
    <cellStyle name="Обычный 29" xfId="203"/>
    <cellStyle name="Обычный 3" xfId="177"/>
    <cellStyle name="Обычный 30" xfId="211"/>
    <cellStyle name="Обычный 31" xfId="204"/>
    <cellStyle name="Обычный 32" xfId="205"/>
    <cellStyle name="Обычный 33" xfId="206"/>
    <cellStyle name="Обычный 34" xfId="207"/>
    <cellStyle name="Обычный 35" xfId="212"/>
    <cellStyle name="Обычный 36" xfId="213"/>
    <cellStyle name="Обычный 37" xfId="214"/>
    <cellStyle name="Обычный 38" xfId="215"/>
    <cellStyle name="Обычный 39" xfId="218"/>
    <cellStyle name="Обычный 4" xfId="178"/>
    <cellStyle name="Обычный 40" xfId="216"/>
    <cellStyle name="Обычный 41" xfId="224"/>
    <cellStyle name="Обычный 42" xfId="217"/>
    <cellStyle name="Обычный 43" xfId="219"/>
    <cellStyle name="Обычный 44" xfId="220"/>
    <cellStyle name="Обычный 45" xfId="221"/>
    <cellStyle name="Обычный 46" xfId="222"/>
    <cellStyle name="Обычный 47" xfId="223"/>
    <cellStyle name="Обычный 48" xfId="225"/>
    <cellStyle name="Обычный 49" xfId="226"/>
    <cellStyle name="Обычный 5" xfId="179"/>
    <cellStyle name="Обычный 51" xfId="227"/>
    <cellStyle name="Обычный 52" xfId="233"/>
    <cellStyle name="Обычный 53" xfId="228"/>
    <cellStyle name="Обычный 54" xfId="229"/>
    <cellStyle name="Обычный 55" xfId="230"/>
    <cellStyle name="Обычный 56" xfId="234"/>
    <cellStyle name="Обычный 57" xfId="231"/>
    <cellStyle name="Обычный 59" xfId="232"/>
    <cellStyle name="Обычный 6" xfId="187"/>
    <cellStyle name="Обычный 61" xfId="235"/>
    <cellStyle name="Обычный 64" xfId="236"/>
    <cellStyle name="Обычный 65" xfId="237"/>
    <cellStyle name="Обычный 66" xfId="238"/>
    <cellStyle name="Обычный 68" xfId="239"/>
    <cellStyle name="Обычный 69" xfId="240"/>
    <cellStyle name="Обычный 7" xfId="188"/>
    <cellStyle name="Обычный 8" xfId="189"/>
    <cellStyle name="Обычный 9" xfId="190"/>
    <cellStyle name="Финансовый 2" xfId="17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7"/>
  <sheetViews>
    <sheetView workbookViewId="0">
      <selection activeCell="B7" sqref="B7:D7"/>
    </sheetView>
  </sheetViews>
  <sheetFormatPr defaultRowHeight="14.4" x14ac:dyDescent="0.3"/>
  <cols>
    <col min="4" max="4" width="43.88671875" customWidth="1"/>
    <col min="5" max="5" width="32.33203125" customWidth="1"/>
  </cols>
  <sheetData>
    <row r="1" spans="2:5" ht="88.5" customHeight="1" x14ac:dyDescent="0.3">
      <c r="B1" s="306" t="s">
        <v>290</v>
      </c>
      <c r="C1" s="306"/>
      <c r="D1" s="306"/>
      <c r="E1" s="306"/>
    </row>
    <row r="3" spans="2:5" ht="62.25" customHeight="1" x14ac:dyDescent="0.3">
      <c r="B3" s="307" t="s">
        <v>255</v>
      </c>
      <c r="C3" s="308"/>
      <c r="D3" s="308"/>
      <c r="E3" s="308"/>
    </row>
    <row r="5" spans="2:5" ht="30.75" customHeight="1" x14ac:dyDescent="0.3">
      <c r="B5" s="309" t="s">
        <v>123</v>
      </c>
      <c r="C5" s="310"/>
      <c r="D5" s="310"/>
      <c r="E5" s="311"/>
    </row>
    <row r="6" spans="2:5" x14ac:dyDescent="0.3">
      <c r="B6" s="312"/>
      <c r="C6" s="313"/>
      <c r="D6" s="314"/>
      <c r="E6" s="127"/>
    </row>
    <row r="7" spans="2:5" ht="29.25" customHeight="1" x14ac:dyDescent="0.3">
      <c r="B7" s="315" t="s">
        <v>124</v>
      </c>
      <c r="C7" s="315"/>
      <c r="D7" s="315"/>
      <c r="E7" s="128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workbookViewId="0">
      <selection activeCell="I35" sqref="I35"/>
    </sheetView>
  </sheetViews>
  <sheetFormatPr defaultColWidth="24.109375" defaultRowHeight="14.4" x14ac:dyDescent="0.3"/>
  <cols>
    <col min="1" max="1" width="34.5546875" customWidth="1"/>
    <col min="2" max="2" width="7.6640625" customWidth="1"/>
    <col min="3" max="3" width="21.5546875" customWidth="1"/>
    <col min="4" max="4" width="13.109375" bestFit="1" customWidth="1"/>
    <col min="5" max="6" width="14.33203125" bestFit="1" customWidth="1"/>
  </cols>
  <sheetData>
    <row r="1" spans="1:6" ht="38.25" customHeight="1" x14ac:dyDescent="0.3">
      <c r="A1" s="396" t="s">
        <v>263</v>
      </c>
      <c r="B1" s="396"/>
      <c r="C1" s="396"/>
      <c r="D1" s="396"/>
      <c r="E1" s="396"/>
      <c r="F1" s="396"/>
    </row>
    <row r="2" spans="1:6" x14ac:dyDescent="0.3">
      <c r="A2" s="101"/>
      <c r="B2" s="101"/>
      <c r="C2" s="101"/>
      <c r="D2" s="101"/>
      <c r="E2" s="101"/>
      <c r="F2" s="101" t="s">
        <v>48</v>
      </c>
    </row>
    <row r="3" spans="1:6" ht="27.6" x14ac:dyDescent="0.3">
      <c r="A3" s="102" t="s">
        <v>38</v>
      </c>
      <c r="B3" s="102" t="s">
        <v>49</v>
      </c>
      <c r="C3" s="102" t="s">
        <v>50</v>
      </c>
      <c r="D3" s="102" t="s">
        <v>52</v>
      </c>
      <c r="E3" s="102" t="s">
        <v>122</v>
      </c>
      <c r="F3" s="102" t="s">
        <v>277</v>
      </c>
    </row>
    <row r="4" spans="1:6" ht="27.6" x14ac:dyDescent="0.3">
      <c r="A4" s="103" t="s">
        <v>53</v>
      </c>
      <c r="B4" s="104"/>
      <c r="C4" s="105" t="s">
        <v>54</v>
      </c>
      <c r="D4" s="106">
        <f>D5+D7+D12+D14+D18+D20+D26+D28+D30</f>
        <v>2677660</v>
      </c>
      <c r="E4" s="106">
        <f t="shared" ref="E4:F4" si="0">E5+E7+E12+E14+E18+E20+E26+E28+E30</f>
        <v>2733510</v>
      </c>
      <c r="F4" s="106">
        <f t="shared" si="0"/>
        <v>2969850</v>
      </c>
    </row>
    <row r="5" spans="1:6" x14ac:dyDescent="0.3">
      <c r="A5" s="103" t="s">
        <v>55</v>
      </c>
      <c r="B5" s="104"/>
      <c r="C5" s="105" t="s">
        <v>56</v>
      </c>
      <c r="D5" s="106">
        <f>SUM(D6)</f>
        <v>553500</v>
      </c>
      <c r="E5" s="106">
        <f>SUM(E6)</f>
        <v>586600</v>
      </c>
      <c r="F5" s="106">
        <f>SUM(F6)</f>
        <v>615100</v>
      </c>
    </row>
    <row r="6" spans="1:6" ht="110.4" x14ac:dyDescent="0.3">
      <c r="A6" s="103" t="s">
        <v>57</v>
      </c>
      <c r="B6" s="107">
        <v>182</v>
      </c>
      <c r="C6" s="105" t="s">
        <v>58</v>
      </c>
      <c r="D6" s="106">
        <v>553500</v>
      </c>
      <c r="E6" s="106">
        <v>586600</v>
      </c>
      <c r="F6" s="106">
        <v>615100</v>
      </c>
    </row>
    <row r="7" spans="1:6" ht="55.2" x14ac:dyDescent="0.3">
      <c r="A7" s="103" t="s">
        <v>59</v>
      </c>
      <c r="B7" s="104"/>
      <c r="C7" s="105" t="s">
        <v>60</v>
      </c>
      <c r="D7" s="106">
        <f>SUM(D8:D11)</f>
        <v>1056660</v>
      </c>
      <c r="E7" s="106">
        <f>SUM(E8:E11)</f>
        <v>1140910</v>
      </c>
      <c r="F7" s="106">
        <f>SUM(F8:F11)</f>
        <v>1343150</v>
      </c>
    </row>
    <row r="8" spans="1:6" ht="110.4" x14ac:dyDescent="0.3">
      <c r="A8" s="103" t="s">
        <v>61</v>
      </c>
      <c r="B8" s="104" t="s">
        <v>62</v>
      </c>
      <c r="C8" s="105" t="s">
        <v>63</v>
      </c>
      <c r="D8" s="108">
        <v>512500</v>
      </c>
      <c r="E8" s="108">
        <v>553300</v>
      </c>
      <c r="F8" s="108">
        <v>651400</v>
      </c>
    </row>
    <row r="9" spans="1:6" ht="138" x14ac:dyDescent="0.3">
      <c r="A9" s="109" t="s">
        <v>64</v>
      </c>
      <c r="B9" s="104" t="s">
        <v>62</v>
      </c>
      <c r="C9" s="105" t="s">
        <v>65</v>
      </c>
      <c r="D9" s="108">
        <v>3360</v>
      </c>
      <c r="E9" s="108">
        <v>3710</v>
      </c>
      <c r="F9" s="108">
        <v>4250</v>
      </c>
    </row>
    <row r="10" spans="1:6" ht="110.4" x14ac:dyDescent="0.3">
      <c r="A10" s="103" t="s">
        <v>66</v>
      </c>
      <c r="B10" s="104" t="s">
        <v>62</v>
      </c>
      <c r="C10" s="105" t="s">
        <v>67</v>
      </c>
      <c r="D10" s="106">
        <v>599100</v>
      </c>
      <c r="E10" s="106">
        <v>646900</v>
      </c>
      <c r="F10" s="106">
        <v>761600</v>
      </c>
    </row>
    <row r="11" spans="1:6" ht="110.4" x14ac:dyDescent="0.3">
      <c r="A11" s="103" t="s">
        <v>68</v>
      </c>
      <c r="B11" s="104" t="s">
        <v>62</v>
      </c>
      <c r="C11" s="105" t="s">
        <v>69</v>
      </c>
      <c r="D11" s="106">
        <v>-58300</v>
      </c>
      <c r="E11" s="106">
        <v>-63000</v>
      </c>
      <c r="F11" s="106">
        <v>-74100</v>
      </c>
    </row>
    <row r="12" spans="1:6" ht="27.6" x14ac:dyDescent="0.3">
      <c r="A12" s="103" t="s">
        <v>70</v>
      </c>
      <c r="B12" s="104"/>
      <c r="C12" s="105" t="s">
        <v>71</v>
      </c>
      <c r="D12" s="106">
        <f>D13</f>
        <v>14700</v>
      </c>
      <c r="E12" s="106">
        <f>SUM(E13)</f>
        <v>15100</v>
      </c>
      <c r="F12" s="106">
        <f>SUM(F13)</f>
        <v>15600</v>
      </c>
    </row>
    <row r="13" spans="1:6" ht="69" x14ac:dyDescent="0.3">
      <c r="A13" s="103" t="s">
        <v>72</v>
      </c>
      <c r="B13" s="107">
        <v>182</v>
      </c>
      <c r="C13" s="105" t="s">
        <v>73</v>
      </c>
      <c r="D13" s="106">
        <v>14700</v>
      </c>
      <c r="E13" s="106">
        <v>15100</v>
      </c>
      <c r="F13" s="106">
        <v>15600</v>
      </c>
    </row>
    <row r="14" spans="1:6" x14ac:dyDescent="0.3">
      <c r="A14" s="103" t="s">
        <v>74</v>
      </c>
      <c r="B14" s="104"/>
      <c r="C14" s="105" t="s">
        <v>75</v>
      </c>
      <c r="D14" s="106">
        <f>SUM(D15:D17)</f>
        <v>971500</v>
      </c>
      <c r="E14" s="106">
        <f>SUM(E15:E17)</f>
        <v>976600</v>
      </c>
      <c r="F14" s="106">
        <f>SUM(F15:F17)</f>
        <v>981700</v>
      </c>
    </row>
    <row r="15" spans="1:6" ht="124.2" x14ac:dyDescent="0.3">
      <c r="A15" s="103" t="s">
        <v>76</v>
      </c>
      <c r="B15" s="107">
        <v>182</v>
      </c>
      <c r="C15" s="105" t="s">
        <v>77</v>
      </c>
      <c r="D15" s="106">
        <v>61400</v>
      </c>
      <c r="E15" s="106">
        <v>66500</v>
      </c>
      <c r="F15" s="106">
        <v>71600</v>
      </c>
    </row>
    <row r="16" spans="1:6" ht="110.4" x14ac:dyDescent="0.3">
      <c r="A16" s="103" t="s">
        <v>78</v>
      </c>
      <c r="B16" s="107">
        <v>182</v>
      </c>
      <c r="C16" s="105" t="s">
        <v>79</v>
      </c>
      <c r="D16" s="108">
        <v>32000</v>
      </c>
      <c r="E16" s="108">
        <v>32000</v>
      </c>
      <c r="F16" s="108">
        <v>32000</v>
      </c>
    </row>
    <row r="17" spans="1:6" ht="110.4" x14ac:dyDescent="0.3">
      <c r="A17" s="103" t="s">
        <v>80</v>
      </c>
      <c r="B17" s="107">
        <v>182</v>
      </c>
      <c r="C17" s="105" t="s">
        <v>81</v>
      </c>
      <c r="D17" s="108">
        <v>878100</v>
      </c>
      <c r="E17" s="108">
        <v>878100</v>
      </c>
      <c r="F17" s="108">
        <v>878100</v>
      </c>
    </row>
    <row r="18" spans="1:6" hidden="1" x14ac:dyDescent="0.3">
      <c r="A18" s="103" t="s">
        <v>82</v>
      </c>
      <c r="B18" s="104"/>
      <c r="C18" s="105" t="s">
        <v>83</v>
      </c>
      <c r="D18" s="106">
        <f>SUM(D19)</f>
        <v>0</v>
      </c>
      <c r="E18" s="106">
        <f>SUM(E19)</f>
        <v>0</v>
      </c>
      <c r="F18" s="106">
        <f>SUM(F19)</f>
        <v>0</v>
      </c>
    </row>
    <row r="19" spans="1:6" ht="110.4" hidden="1" x14ac:dyDescent="0.3">
      <c r="A19" s="103" t="s">
        <v>84</v>
      </c>
      <c r="B19" s="107">
        <v>817</v>
      </c>
      <c r="C19" s="105" t="s">
        <v>85</v>
      </c>
      <c r="D19" s="106">
        <v>0</v>
      </c>
      <c r="E19" s="106">
        <v>0</v>
      </c>
      <c r="F19" s="106">
        <v>0</v>
      </c>
    </row>
    <row r="20" spans="1:6" ht="69" x14ac:dyDescent="0.3">
      <c r="A20" s="103" t="s">
        <v>86</v>
      </c>
      <c r="B20" s="104"/>
      <c r="C20" s="105" t="s">
        <v>87</v>
      </c>
      <c r="D20" s="106">
        <f>SUM(D21:D23)</f>
        <v>14300</v>
      </c>
      <c r="E20" s="106">
        <f>SUM(E21:E23)</f>
        <v>14300</v>
      </c>
      <c r="F20" s="106">
        <f>SUM(F21:F23)</f>
        <v>14300</v>
      </c>
    </row>
    <row r="21" spans="1:6" s="168" customFormat="1" ht="124.2" hidden="1" x14ac:dyDescent="0.3">
      <c r="A21" s="170" t="s">
        <v>88</v>
      </c>
      <c r="B21" s="169">
        <v>817</v>
      </c>
      <c r="C21" s="167" t="s">
        <v>89</v>
      </c>
      <c r="D21" s="108">
        <v>0</v>
      </c>
      <c r="E21" s="108">
        <v>0</v>
      </c>
      <c r="F21" s="108">
        <v>0</v>
      </c>
    </row>
    <row r="22" spans="1:6" ht="55.2" x14ac:dyDescent="0.3">
      <c r="A22" s="103" t="s">
        <v>90</v>
      </c>
      <c r="B22" s="107">
        <v>817</v>
      </c>
      <c r="C22" s="104" t="s">
        <v>91</v>
      </c>
      <c r="D22" s="106">
        <v>14300</v>
      </c>
      <c r="E22" s="106">
        <v>14300</v>
      </c>
      <c r="F22" s="106">
        <v>14300</v>
      </c>
    </row>
    <row r="23" spans="1:6" ht="124.2" hidden="1" x14ac:dyDescent="0.3">
      <c r="A23" s="103" t="s">
        <v>92</v>
      </c>
      <c r="B23" s="107">
        <v>817</v>
      </c>
      <c r="C23" s="105" t="s">
        <v>93</v>
      </c>
      <c r="D23" s="108">
        <v>0</v>
      </c>
      <c r="E23" s="108">
        <v>0</v>
      </c>
      <c r="F23" s="108">
        <v>0</v>
      </c>
    </row>
    <row r="24" spans="1:6" s="168" customFormat="1" ht="41.4" hidden="1" x14ac:dyDescent="0.3">
      <c r="A24" s="165" t="s">
        <v>94</v>
      </c>
      <c r="B24" s="166"/>
      <c r="C24" s="167" t="s">
        <v>95</v>
      </c>
      <c r="D24" s="108"/>
      <c r="E24" s="108">
        <f>SUM(E25)</f>
        <v>0</v>
      </c>
      <c r="F24" s="108">
        <f>SUM(F25)</f>
        <v>0</v>
      </c>
    </row>
    <row r="25" spans="1:6" s="168" customFormat="1" ht="69" hidden="1" x14ac:dyDescent="0.3">
      <c r="A25" s="165" t="s">
        <v>96</v>
      </c>
      <c r="B25" s="169">
        <v>812</v>
      </c>
      <c r="C25" s="167" t="s">
        <v>97</v>
      </c>
      <c r="D25" s="108"/>
      <c r="E25" s="108">
        <v>0</v>
      </c>
      <c r="F25" s="108">
        <v>0</v>
      </c>
    </row>
    <row r="26" spans="1:6" s="168" customFormat="1" ht="27.6" hidden="1" x14ac:dyDescent="0.3">
      <c r="A26" s="165" t="s">
        <v>98</v>
      </c>
      <c r="B26" s="166"/>
      <c r="C26" s="167" t="s">
        <v>99</v>
      </c>
      <c r="D26" s="108"/>
      <c r="E26" s="108">
        <f>SUM(E27)</f>
        <v>0</v>
      </c>
      <c r="F26" s="108">
        <f>SUM(F27)</f>
        <v>0</v>
      </c>
    </row>
    <row r="27" spans="1:6" s="168" customFormat="1" ht="82.8" hidden="1" x14ac:dyDescent="0.3">
      <c r="A27" s="165" t="s">
        <v>100</v>
      </c>
      <c r="B27" s="169">
        <v>810</v>
      </c>
      <c r="C27" s="167" t="s">
        <v>101</v>
      </c>
      <c r="D27" s="108"/>
      <c r="E27" s="108">
        <f>2000-2000</f>
        <v>0</v>
      </c>
      <c r="F27" s="108">
        <f>2000-2000</f>
        <v>0</v>
      </c>
    </row>
    <row r="28" spans="1:6" s="168" customFormat="1" ht="55.2" hidden="1" x14ac:dyDescent="0.3">
      <c r="A28" s="165" t="s">
        <v>244</v>
      </c>
      <c r="B28" s="169"/>
      <c r="C28" s="167" t="s">
        <v>245</v>
      </c>
      <c r="D28" s="108">
        <f>D29</f>
        <v>0</v>
      </c>
      <c r="E28" s="108">
        <f>E29</f>
        <v>0</v>
      </c>
      <c r="F28" s="108">
        <f>F29</f>
        <v>0</v>
      </c>
    </row>
    <row r="29" spans="1:6" s="168" customFormat="1" hidden="1" x14ac:dyDescent="0.3">
      <c r="A29" s="165" t="s">
        <v>252</v>
      </c>
      <c r="B29" s="169">
        <v>817</v>
      </c>
      <c r="C29" s="167"/>
      <c r="D29" s="108"/>
      <c r="E29" s="108"/>
      <c r="F29" s="108"/>
    </row>
    <row r="30" spans="1:6" s="168" customFormat="1" ht="27.6" x14ac:dyDescent="0.3">
      <c r="A30" s="165" t="s">
        <v>253</v>
      </c>
      <c r="B30" s="169"/>
      <c r="C30" s="167" t="s">
        <v>254</v>
      </c>
      <c r="D30" s="108">
        <f>D31</f>
        <v>67000</v>
      </c>
      <c r="E30" s="108">
        <f>E31</f>
        <v>0</v>
      </c>
      <c r="F30" s="108">
        <f>F31</f>
        <v>0</v>
      </c>
    </row>
    <row r="31" spans="1:6" s="168" customFormat="1" ht="27.6" x14ac:dyDescent="0.3">
      <c r="A31" s="165" t="s">
        <v>246</v>
      </c>
      <c r="B31" s="169">
        <v>817</v>
      </c>
      <c r="C31" s="167" t="s">
        <v>247</v>
      </c>
      <c r="D31" s="108">
        <v>67000</v>
      </c>
      <c r="E31" s="108">
        <v>0</v>
      </c>
      <c r="F31" s="108">
        <v>0</v>
      </c>
    </row>
    <row r="32" spans="1:6" x14ac:dyDescent="0.3">
      <c r="A32" s="103" t="s">
        <v>102</v>
      </c>
      <c r="B32" s="104"/>
      <c r="C32" s="105" t="s">
        <v>103</v>
      </c>
      <c r="D32" s="106">
        <f>D33+D40</f>
        <v>7186786.4199999999</v>
      </c>
      <c r="E32" s="106">
        <f>E33+E40</f>
        <v>6059194</v>
      </c>
      <c r="F32" s="106">
        <f>F33+F40</f>
        <v>10617069</v>
      </c>
    </row>
    <row r="33" spans="1:6" ht="55.2" x14ac:dyDescent="0.3">
      <c r="A33" s="103" t="s">
        <v>104</v>
      </c>
      <c r="B33" s="104"/>
      <c r="C33" s="105" t="s">
        <v>105</v>
      </c>
      <c r="D33" s="106">
        <f>SUM(D34:D39)</f>
        <v>7186786.4199999999</v>
      </c>
      <c r="E33" s="106">
        <f t="shared" ref="E33:F33" si="1">SUM(E34:E39)</f>
        <v>6059194</v>
      </c>
      <c r="F33" s="106">
        <f t="shared" si="1"/>
        <v>10617069</v>
      </c>
    </row>
    <row r="34" spans="1:6" ht="41.4" x14ac:dyDescent="0.3">
      <c r="A34" s="103" t="s">
        <v>106</v>
      </c>
      <c r="B34" s="107">
        <v>817</v>
      </c>
      <c r="C34" s="105" t="s">
        <v>251</v>
      </c>
      <c r="D34" s="106">
        <v>4348680</v>
      </c>
      <c r="E34" s="106">
        <v>2914200</v>
      </c>
      <c r="F34" s="106">
        <v>2907100</v>
      </c>
    </row>
    <row r="35" spans="1:6" ht="69" x14ac:dyDescent="0.3">
      <c r="A35" s="103" t="s">
        <v>107</v>
      </c>
      <c r="B35" s="107">
        <v>817</v>
      </c>
      <c r="C35" s="105" t="s">
        <v>108</v>
      </c>
      <c r="D35" s="106">
        <v>138415</v>
      </c>
      <c r="E35" s="106">
        <v>144889</v>
      </c>
      <c r="F35" s="106">
        <v>150543</v>
      </c>
    </row>
    <row r="36" spans="1:6" ht="55.2" x14ac:dyDescent="0.3">
      <c r="A36" s="103" t="s">
        <v>109</v>
      </c>
      <c r="B36" s="107">
        <v>817</v>
      </c>
      <c r="C36" s="105" t="s">
        <v>110</v>
      </c>
      <c r="D36" s="106">
        <v>100</v>
      </c>
      <c r="E36" s="106">
        <v>105</v>
      </c>
      <c r="F36" s="106">
        <v>105</v>
      </c>
    </row>
    <row r="37" spans="1:6" ht="96.6" hidden="1" x14ac:dyDescent="0.3">
      <c r="A37" s="103" t="s">
        <v>111</v>
      </c>
      <c r="B37" s="107">
        <v>817</v>
      </c>
      <c r="C37" s="105" t="s">
        <v>112</v>
      </c>
      <c r="D37" s="106">
        <v>0</v>
      </c>
      <c r="E37" s="106">
        <v>0</v>
      </c>
      <c r="F37" s="106">
        <v>0</v>
      </c>
    </row>
    <row r="38" spans="1:6" ht="27.6" x14ac:dyDescent="0.3">
      <c r="A38" s="103" t="s">
        <v>113</v>
      </c>
      <c r="B38" s="107">
        <v>817</v>
      </c>
      <c r="C38" s="105" t="s">
        <v>114</v>
      </c>
      <c r="D38" s="106">
        <f>662156.8+2037434.62</f>
        <v>2699591.42</v>
      </c>
      <c r="E38" s="106">
        <f>3000000</f>
        <v>3000000</v>
      </c>
      <c r="F38" s="106">
        <f>7559321</f>
        <v>7559321</v>
      </c>
    </row>
    <row r="39" spans="1:6" ht="41.4" x14ac:dyDescent="0.3">
      <c r="A39" s="103" t="s">
        <v>115</v>
      </c>
      <c r="B39" s="107">
        <v>817</v>
      </c>
      <c r="C39" s="105" t="s">
        <v>116</v>
      </c>
      <c r="D39" s="106">
        <v>0</v>
      </c>
      <c r="E39" s="106">
        <v>0</v>
      </c>
      <c r="F39" s="106">
        <v>0</v>
      </c>
    </row>
    <row r="40" spans="1:6" ht="27.6" x14ac:dyDescent="0.3">
      <c r="A40" s="103" t="s">
        <v>117</v>
      </c>
      <c r="B40" s="104"/>
      <c r="C40" s="105" t="s">
        <v>118</v>
      </c>
      <c r="D40" s="106">
        <v>0</v>
      </c>
      <c r="E40" s="106">
        <f>E41</f>
        <v>0</v>
      </c>
      <c r="F40" s="106">
        <f>F41</f>
        <v>0</v>
      </c>
    </row>
    <row r="41" spans="1:6" ht="27.6" x14ac:dyDescent="0.3">
      <c r="A41" s="103" t="s">
        <v>119</v>
      </c>
      <c r="B41" s="104" t="s">
        <v>248</v>
      </c>
      <c r="C41" s="105" t="s">
        <v>120</v>
      </c>
      <c r="D41" s="106">
        <v>0</v>
      </c>
      <c r="E41" s="106">
        <v>0</v>
      </c>
      <c r="F41" s="106">
        <v>0</v>
      </c>
    </row>
    <row r="42" spans="1:6" x14ac:dyDescent="0.3">
      <c r="A42" s="397" t="s">
        <v>121</v>
      </c>
      <c r="B42" s="397"/>
      <c r="C42" s="397"/>
      <c r="D42" s="110">
        <f>D32+D4</f>
        <v>9864446.4199999999</v>
      </c>
      <c r="E42" s="110">
        <f>E32+E4</f>
        <v>8792704</v>
      </c>
      <c r="F42" s="110">
        <f>F32+F4</f>
        <v>13586919</v>
      </c>
    </row>
    <row r="44" spans="1:6" x14ac:dyDescent="0.3">
      <c r="D44" s="178"/>
    </row>
  </sheetData>
  <mergeCells count="2">
    <mergeCell ref="A1:F1"/>
    <mergeCell ref="A42:C42"/>
  </mergeCells>
  <pageMargins left="0.70866141732283472" right="0.70866141732283472" top="0.74803149606299213" bottom="0.74803149606299213" header="0.31496062992125984" footer="0.31496062992125984"/>
  <pageSetup paperSize="9" scale="83" fitToHeight="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8"/>
  <sheetViews>
    <sheetView view="pageBreakPreview" zoomScaleSheetLayoutView="100" workbookViewId="0">
      <selection activeCell="N8" sqref="N8:Y10"/>
    </sheetView>
  </sheetViews>
  <sheetFormatPr defaultColWidth="9.109375" defaultRowHeight="13.2" x14ac:dyDescent="0.25"/>
  <cols>
    <col min="1" max="1" width="1.5546875" style="2" customWidth="1"/>
    <col min="2" max="13" width="0" style="2" hidden="1" customWidth="1"/>
    <col min="14" max="14" width="49.5546875" style="2" customWidth="1"/>
    <col min="15" max="15" width="6.88671875" style="2" customWidth="1"/>
    <col min="16" max="16" width="5.6640625" style="2" customWidth="1"/>
    <col min="17" max="17" width="0" style="2" hidden="1" customWidth="1"/>
    <col min="18" max="18" width="18.44140625" style="2" customWidth="1"/>
    <col min="19" max="19" width="6.88671875" style="2" customWidth="1"/>
    <col min="20" max="21" width="0" style="2" hidden="1" customWidth="1"/>
    <col min="22" max="22" width="17" style="2" customWidth="1"/>
    <col min="23" max="23" width="0" style="2" hidden="1" customWidth="1"/>
    <col min="24" max="24" width="17.109375" style="2" customWidth="1"/>
    <col min="25" max="25" width="18.5546875" style="2" customWidth="1"/>
    <col min="26" max="27" width="0" style="2" hidden="1" customWidth="1"/>
    <col min="28" max="28" width="0.109375" style="2" customWidth="1"/>
    <col min="29" max="256" width="9.109375" style="2" customWidth="1"/>
    <col min="257" max="16384" width="9.109375" style="2"/>
  </cols>
  <sheetData>
    <row r="1" spans="1:28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29"/>
      <c r="W1" s="111"/>
      <c r="X1" s="111"/>
      <c r="Y1" s="130" t="s">
        <v>125</v>
      </c>
      <c r="Z1" s="1"/>
      <c r="AA1" s="1"/>
      <c r="AB1" s="1"/>
    </row>
    <row r="2" spans="1:28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16" t="s">
        <v>291</v>
      </c>
      <c r="W2" s="316"/>
      <c r="X2" s="316"/>
      <c r="Y2" s="316"/>
      <c r="Z2" s="1"/>
      <c r="AA2" s="1"/>
      <c r="AB2" s="1"/>
    </row>
    <row r="3" spans="1:28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16"/>
      <c r="W3" s="316"/>
      <c r="X3" s="316"/>
      <c r="Y3" s="316"/>
      <c r="Z3" s="1"/>
      <c r="AA3" s="1"/>
      <c r="AB3" s="1"/>
    </row>
    <row r="4" spans="1:28" ht="14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16"/>
      <c r="W4" s="316"/>
      <c r="X4" s="316"/>
      <c r="Y4" s="316"/>
      <c r="Z4" s="3"/>
      <c r="AA4" s="3"/>
      <c r="AB4" s="3"/>
    </row>
    <row r="5" spans="1:28" ht="14.2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16"/>
      <c r="W5" s="316"/>
      <c r="X5" s="316"/>
      <c r="Y5" s="316"/>
      <c r="Z5" s="3"/>
      <c r="AA5" s="3"/>
      <c r="AB5" s="3"/>
    </row>
    <row r="6" spans="1:28" ht="56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16"/>
      <c r="W6" s="316"/>
      <c r="X6" s="316"/>
      <c r="Y6" s="316"/>
      <c r="Z6" s="3"/>
      <c r="AA6" s="3"/>
      <c r="AB6" s="3"/>
    </row>
    <row r="7" spans="1:28" ht="14.2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11"/>
      <c r="W7" s="111"/>
      <c r="X7" s="111"/>
      <c r="Y7" s="111"/>
      <c r="Z7" s="3"/>
      <c r="AA7" s="3"/>
      <c r="AB7" s="3"/>
    </row>
    <row r="8" spans="1:28" ht="14.2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17" t="s">
        <v>256</v>
      </c>
      <c r="O8" s="318"/>
      <c r="P8" s="318"/>
      <c r="Q8" s="318"/>
      <c r="R8" s="318"/>
      <c r="S8" s="318"/>
      <c r="T8" s="318"/>
      <c r="U8" s="318"/>
      <c r="V8" s="318"/>
      <c r="W8" s="318"/>
      <c r="X8" s="318"/>
      <c r="Y8" s="318"/>
      <c r="Z8" s="3"/>
      <c r="AA8" s="3"/>
      <c r="AB8" s="3"/>
    </row>
    <row r="9" spans="1:28" ht="14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"/>
      <c r="AA9" s="3"/>
      <c r="AB9" s="3"/>
    </row>
    <row r="10" spans="1:28" ht="22.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18"/>
      <c r="O10" s="318"/>
      <c r="P10" s="318"/>
      <c r="Q10" s="318"/>
      <c r="R10" s="318"/>
      <c r="S10" s="318"/>
      <c r="T10" s="318"/>
      <c r="U10" s="318"/>
      <c r="V10" s="318"/>
      <c r="W10" s="318"/>
      <c r="X10" s="318"/>
      <c r="Y10" s="318"/>
      <c r="Z10" s="4"/>
      <c r="AA10" s="3"/>
      <c r="AB10" s="3"/>
    </row>
    <row r="11" spans="1:28" ht="14.2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4"/>
      <c r="AA11" s="3"/>
      <c r="AB11" s="3"/>
    </row>
    <row r="12" spans="1:28" ht="12.7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319" t="s">
        <v>0</v>
      </c>
      <c r="W12" s="319"/>
      <c r="X12" s="319"/>
      <c r="Y12" s="319"/>
      <c r="Z12" s="5"/>
      <c r="AA12" s="6"/>
      <c r="AB12" s="6"/>
    </row>
    <row r="13" spans="1:28" ht="18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55"/>
      <c r="O13" s="155"/>
      <c r="P13" s="158"/>
      <c r="Q13" s="320"/>
      <c r="R13" s="155"/>
      <c r="S13" s="158"/>
      <c r="T13" s="7"/>
      <c r="U13" s="320"/>
      <c r="V13" s="323" t="s">
        <v>126</v>
      </c>
      <c r="W13" s="161"/>
      <c r="X13" s="324" t="s">
        <v>127</v>
      </c>
      <c r="Y13" s="323" t="s">
        <v>275</v>
      </c>
      <c r="Z13" s="5"/>
      <c r="AA13" s="6"/>
      <c r="AB13" s="6"/>
    </row>
    <row r="14" spans="1:28" ht="46.8" x14ac:dyDescent="0.25">
      <c r="A14" s="5"/>
      <c r="B14" s="8"/>
      <c r="C14" s="8" t="s">
        <v>2</v>
      </c>
      <c r="D14" s="8"/>
      <c r="E14" s="8"/>
      <c r="F14" s="8"/>
      <c r="G14" s="8"/>
      <c r="H14" s="8"/>
      <c r="I14" s="8" t="s">
        <v>3</v>
      </c>
      <c r="J14" s="8"/>
      <c r="K14" s="8"/>
      <c r="L14" s="8"/>
      <c r="M14" s="8"/>
      <c r="N14" s="156" t="s">
        <v>4</v>
      </c>
      <c r="O14" s="156" t="s">
        <v>5</v>
      </c>
      <c r="P14" s="159" t="s">
        <v>6</v>
      </c>
      <c r="Q14" s="321"/>
      <c r="R14" s="156" t="s">
        <v>7</v>
      </c>
      <c r="S14" s="159" t="s">
        <v>8</v>
      </c>
      <c r="T14" s="11"/>
      <c r="U14" s="322"/>
      <c r="V14" s="323"/>
      <c r="W14" s="149" t="s">
        <v>10</v>
      </c>
      <c r="X14" s="324"/>
      <c r="Y14" s="323"/>
      <c r="Z14" s="12"/>
      <c r="AA14" s="12"/>
      <c r="AB14" s="5"/>
    </row>
    <row r="15" spans="1:28" ht="15.6" x14ac:dyDescent="0.2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57">
        <v>1</v>
      </c>
      <c r="O15" s="160">
        <v>2</v>
      </c>
      <c r="P15" s="160">
        <v>3</v>
      </c>
      <c r="Q15" s="321"/>
      <c r="R15" s="157">
        <v>4</v>
      </c>
      <c r="S15" s="160">
        <v>5</v>
      </c>
      <c r="T15" s="11"/>
      <c r="U15" s="154"/>
      <c r="V15" s="162">
        <v>6</v>
      </c>
      <c r="W15" s="163"/>
      <c r="X15" s="164">
        <v>7</v>
      </c>
      <c r="Y15" s="164">
        <v>8</v>
      </c>
      <c r="Z15" s="12"/>
      <c r="AA15" s="12"/>
      <c r="AB15" s="5"/>
    </row>
    <row r="16" spans="1:28" ht="15.6" x14ac:dyDescent="0.25">
      <c r="N16" s="196" t="s">
        <v>11</v>
      </c>
      <c r="O16" s="195">
        <v>1</v>
      </c>
      <c r="P16" s="194">
        <v>0</v>
      </c>
      <c r="Q16" s="188">
        <v>113</v>
      </c>
      <c r="R16" s="193" t="s">
        <v>1</v>
      </c>
      <c r="S16" s="192" t="s">
        <v>1</v>
      </c>
      <c r="T16" s="185">
        <v>0</v>
      </c>
      <c r="U16" s="184"/>
      <c r="V16" s="264">
        <v>3236848.69</v>
      </c>
      <c r="W16" s="267"/>
      <c r="X16" s="268">
        <v>3208581.69</v>
      </c>
      <c r="Y16" s="264">
        <v>3208581.69</v>
      </c>
    </row>
    <row r="17" spans="14:25" ht="46.8" x14ac:dyDescent="0.25">
      <c r="N17" s="196" t="s">
        <v>17</v>
      </c>
      <c r="O17" s="195">
        <v>1</v>
      </c>
      <c r="P17" s="194">
        <v>2</v>
      </c>
      <c r="Q17" s="188">
        <v>102</v>
      </c>
      <c r="R17" s="193" t="s">
        <v>1</v>
      </c>
      <c r="S17" s="192" t="s">
        <v>1</v>
      </c>
      <c r="T17" s="185">
        <v>0</v>
      </c>
      <c r="U17" s="184"/>
      <c r="V17" s="264">
        <v>922551</v>
      </c>
      <c r="W17" s="267"/>
      <c r="X17" s="268">
        <v>922551</v>
      </c>
      <c r="Y17" s="264">
        <v>922551</v>
      </c>
    </row>
    <row r="18" spans="14:25" ht="31.2" x14ac:dyDescent="0.25">
      <c r="N18" s="196" t="s">
        <v>152</v>
      </c>
      <c r="O18" s="195">
        <v>1</v>
      </c>
      <c r="P18" s="194">
        <v>2</v>
      </c>
      <c r="Q18" s="188">
        <v>102</v>
      </c>
      <c r="R18" s="193" t="s">
        <v>205</v>
      </c>
      <c r="S18" s="192" t="s">
        <v>1</v>
      </c>
      <c r="T18" s="185" t="s">
        <v>237</v>
      </c>
      <c r="U18" s="184"/>
      <c r="V18" s="264">
        <v>922551</v>
      </c>
      <c r="W18" s="267"/>
      <c r="X18" s="268">
        <v>922551</v>
      </c>
      <c r="Y18" s="264">
        <v>922551</v>
      </c>
    </row>
    <row r="19" spans="14:25" ht="15.6" x14ac:dyDescent="0.25">
      <c r="N19" s="196" t="s">
        <v>153</v>
      </c>
      <c r="O19" s="195">
        <v>1</v>
      </c>
      <c r="P19" s="194">
        <v>2</v>
      </c>
      <c r="Q19" s="188">
        <v>102</v>
      </c>
      <c r="R19" s="193" t="s">
        <v>206</v>
      </c>
      <c r="S19" s="192" t="s">
        <v>1</v>
      </c>
      <c r="T19" s="185" t="s">
        <v>237</v>
      </c>
      <c r="U19" s="184"/>
      <c r="V19" s="264">
        <v>922551</v>
      </c>
      <c r="W19" s="267"/>
      <c r="X19" s="268">
        <v>922551</v>
      </c>
      <c r="Y19" s="264">
        <v>922551</v>
      </c>
    </row>
    <row r="20" spans="14:25" ht="78" x14ac:dyDescent="0.25">
      <c r="N20" s="191" t="s">
        <v>154</v>
      </c>
      <c r="O20" s="190">
        <v>1</v>
      </c>
      <c r="P20" s="189">
        <v>2</v>
      </c>
      <c r="Q20" s="188">
        <v>102</v>
      </c>
      <c r="R20" s="187" t="s">
        <v>206</v>
      </c>
      <c r="S20" s="186">
        <v>100</v>
      </c>
      <c r="T20" s="185" t="s">
        <v>237</v>
      </c>
      <c r="U20" s="184"/>
      <c r="V20" s="265">
        <v>922551</v>
      </c>
      <c r="W20" s="267"/>
      <c r="X20" s="266">
        <v>922551</v>
      </c>
      <c r="Y20" s="265">
        <v>922551</v>
      </c>
    </row>
    <row r="21" spans="14:25" ht="31.2" x14ac:dyDescent="0.25">
      <c r="N21" s="191" t="s">
        <v>155</v>
      </c>
      <c r="O21" s="190">
        <v>1</v>
      </c>
      <c r="P21" s="189">
        <v>2</v>
      </c>
      <c r="Q21" s="188">
        <v>102</v>
      </c>
      <c r="R21" s="187" t="s">
        <v>206</v>
      </c>
      <c r="S21" s="186">
        <v>120</v>
      </c>
      <c r="T21" s="185" t="s">
        <v>237</v>
      </c>
      <c r="U21" s="184"/>
      <c r="V21" s="265">
        <v>922551</v>
      </c>
      <c r="W21" s="267"/>
      <c r="X21" s="266">
        <v>922551</v>
      </c>
      <c r="Y21" s="265">
        <v>922551</v>
      </c>
    </row>
    <row r="22" spans="14:25" ht="78" x14ac:dyDescent="0.25">
      <c r="N22" s="196" t="s">
        <v>156</v>
      </c>
      <c r="O22" s="195">
        <v>1</v>
      </c>
      <c r="P22" s="194">
        <v>4</v>
      </c>
      <c r="Q22" s="188">
        <v>104</v>
      </c>
      <c r="R22" s="193" t="s">
        <v>1</v>
      </c>
      <c r="S22" s="192" t="s">
        <v>1</v>
      </c>
      <c r="T22" s="185">
        <v>0</v>
      </c>
      <c r="U22" s="184"/>
      <c r="V22" s="264">
        <v>2201197.5499999998</v>
      </c>
      <c r="W22" s="267"/>
      <c r="X22" s="268">
        <v>2194530.5499999998</v>
      </c>
      <c r="Y22" s="264">
        <v>2194530.5499999998</v>
      </c>
    </row>
    <row r="23" spans="14:25" ht="31.2" x14ac:dyDescent="0.25">
      <c r="N23" s="196" t="s">
        <v>152</v>
      </c>
      <c r="O23" s="195">
        <v>1</v>
      </c>
      <c r="P23" s="194">
        <v>4</v>
      </c>
      <c r="Q23" s="188">
        <v>104</v>
      </c>
      <c r="R23" s="193" t="s">
        <v>205</v>
      </c>
      <c r="S23" s="192" t="s">
        <v>1</v>
      </c>
      <c r="T23" s="185" t="s">
        <v>237</v>
      </c>
      <c r="U23" s="184"/>
      <c r="V23" s="264">
        <v>2201197.5499999998</v>
      </c>
      <c r="W23" s="267"/>
      <c r="X23" s="268">
        <v>2194530.5499999998</v>
      </c>
      <c r="Y23" s="264">
        <v>2194530.5499999998</v>
      </c>
    </row>
    <row r="24" spans="14:25" ht="31.2" x14ac:dyDescent="0.25">
      <c r="N24" s="196" t="s">
        <v>157</v>
      </c>
      <c r="O24" s="195">
        <v>1</v>
      </c>
      <c r="P24" s="194">
        <v>4</v>
      </c>
      <c r="Q24" s="188">
        <v>104</v>
      </c>
      <c r="R24" s="193" t="s">
        <v>207</v>
      </c>
      <c r="S24" s="192" t="s">
        <v>1</v>
      </c>
      <c r="T24" s="185" t="s">
        <v>237</v>
      </c>
      <c r="U24" s="184"/>
      <c r="V24" s="264">
        <v>2194425.5499999998</v>
      </c>
      <c r="W24" s="267"/>
      <c r="X24" s="268">
        <v>2194425.5499999998</v>
      </c>
      <c r="Y24" s="264">
        <v>2194425.5499999998</v>
      </c>
    </row>
    <row r="25" spans="14:25" ht="78" x14ac:dyDescent="0.25">
      <c r="N25" s="191" t="s">
        <v>154</v>
      </c>
      <c r="O25" s="190">
        <v>1</v>
      </c>
      <c r="P25" s="189">
        <v>4</v>
      </c>
      <c r="Q25" s="188">
        <v>104</v>
      </c>
      <c r="R25" s="187" t="s">
        <v>207</v>
      </c>
      <c r="S25" s="186">
        <v>100</v>
      </c>
      <c r="T25" s="185" t="s">
        <v>237</v>
      </c>
      <c r="U25" s="184"/>
      <c r="V25" s="265">
        <v>1664600</v>
      </c>
      <c r="W25" s="267"/>
      <c r="X25" s="266">
        <v>1664600</v>
      </c>
      <c r="Y25" s="265">
        <v>1664600</v>
      </c>
    </row>
    <row r="26" spans="14:25" ht="31.2" x14ac:dyDescent="0.25">
      <c r="N26" s="191" t="s">
        <v>155</v>
      </c>
      <c r="O26" s="190">
        <v>1</v>
      </c>
      <c r="P26" s="189">
        <v>4</v>
      </c>
      <c r="Q26" s="188">
        <v>104</v>
      </c>
      <c r="R26" s="187" t="s">
        <v>207</v>
      </c>
      <c r="S26" s="186">
        <v>120</v>
      </c>
      <c r="T26" s="185" t="s">
        <v>237</v>
      </c>
      <c r="U26" s="184"/>
      <c r="V26" s="265">
        <v>1664600</v>
      </c>
      <c r="W26" s="267"/>
      <c r="X26" s="266">
        <v>1664600</v>
      </c>
      <c r="Y26" s="265">
        <v>1664600</v>
      </c>
    </row>
    <row r="27" spans="14:25" ht="31.2" x14ac:dyDescent="0.25">
      <c r="N27" s="191" t="s">
        <v>158</v>
      </c>
      <c r="O27" s="190">
        <v>1</v>
      </c>
      <c r="P27" s="189">
        <v>4</v>
      </c>
      <c r="Q27" s="188">
        <v>104</v>
      </c>
      <c r="R27" s="187" t="s">
        <v>207</v>
      </c>
      <c r="S27" s="186">
        <v>200</v>
      </c>
      <c r="T27" s="185" t="s">
        <v>237</v>
      </c>
      <c r="U27" s="184"/>
      <c r="V27" s="265">
        <v>523217.55</v>
      </c>
      <c r="W27" s="267"/>
      <c r="X27" s="266">
        <v>523217.55</v>
      </c>
      <c r="Y27" s="265">
        <v>523217.55</v>
      </c>
    </row>
    <row r="28" spans="14:25" ht="46.8" x14ac:dyDescent="0.25">
      <c r="N28" s="191" t="s">
        <v>159</v>
      </c>
      <c r="O28" s="190">
        <v>1</v>
      </c>
      <c r="P28" s="189">
        <v>4</v>
      </c>
      <c r="Q28" s="188">
        <v>104</v>
      </c>
      <c r="R28" s="187" t="s">
        <v>207</v>
      </c>
      <c r="S28" s="186">
        <v>240</v>
      </c>
      <c r="T28" s="185" t="s">
        <v>237</v>
      </c>
      <c r="U28" s="184"/>
      <c r="V28" s="265">
        <v>523217.55</v>
      </c>
      <c r="W28" s="267"/>
      <c r="X28" s="266">
        <v>523217.55</v>
      </c>
      <c r="Y28" s="265">
        <v>523217.55</v>
      </c>
    </row>
    <row r="29" spans="14:25" ht="15.6" x14ac:dyDescent="0.25">
      <c r="N29" s="191" t="s">
        <v>160</v>
      </c>
      <c r="O29" s="190">
        <v>1</v>
      </c>
      <c r="P29" s="189">
        <v>4</v>
      </c>
      <c r="Q29" s="188">
        <v>104</v>
      </c>
      <c r="R29" s="187" t="s">
        <v>207</v>
      </c>
      <c r="S29" s="186">
        <v>800</v>
      </c>
      <c r="T29" s="185" t="s">
        <v>237</v>
      </c>
      <c r="U29" s="184"/>
      <c r="V29" s="265">
        <v>6608</v>
      </c>
      <c r="W29" s="267"/>
      <c r="X29" s="266">
        <v>6608</v>
      </c>
      <c r="Y29" s="265">
        <v>6608</v>
      </c>
    </row>
    <row r="30" spans="14:25" ht="15.6" x14ac:dyDescent="0.25">
      <c r="N30" s="191" t="s">
        <v>161</v>
      </c>
      <c r="O30" s="190">
        <v>1</v>
      </c>
      <c r="P30" s="189">
        <v>4</v>
      </c>
      <c r="Q30" s="188">
        <v>104</v>
      </c>
      <c r="R30" s="187" t="s">
        <v>207</v>
      </c>
      <c r="S30" s="186">
        <v>850</v>
      </c>
      <c r="T30" s="185" t="s">
        <v>237</v>
      </c>
      <c r="U30" s="184"/>
      <c r="V30" s="265">
        <v>6608</v>
      </c>
      <c r="W30" s="267"/>
      <c r="X30" s="266">
        <v>6608</v>
      </c>
      <c r="Y30" s="265">
        <v>6608</v>
      </c>
    </row>
    <row r="31" spans="14:25" ht="62.4" x14ac:dyDescent="0.25">
      <c r="N31" s="196" t="s">
        <v>128</v>
      </c>
      <c r="O31" s="195">
        <v>1</v>
      </c>
      <c r="P31" s="194">
        <v>4</v>
      </c>
      <c r="Q31" s="188">
        <v>104</v>
      </c>
      <c r="R31" s="193" t="s">
        <v>208</v>
      </c>
      <c r="S31" s="192" t="s">
        <v>1</v>
      </c>
      <c r="T31" s="185" t="s">
        <v>237</v>
      </c>
      <c r="U31" s="184"/>
      <c r="V31" s="264">
        <v>6672</v>
      </c>
      <c r="W31" s="267"/>
      <c r="X31" s="268">
        <v>0</v>
      </c>
      <c r="Y31" s="264">
        <v>0</v>
      </c>
    </row>
    <row r="32" spans="14:25" ht="15.6" x14ac:dyDescent="0.25">
      <c r="N32" s="191" t="s">
        <v>162</v>
      </c>
      <c r="O32" s="190">
        <v>1</v>
      </c>
      <c r="P32" s="189">
        <v>4</v>
      </c>
      <c r="Q32" s="188">
        <v>104</v>
      </c>
      <c r="R32" s="187" t="s">
        <v>208</v>
      </c>
      <c r="S32" s="186">
        <v>500</v>
      </c>
      <c r="T32" s="185" t="s">
        <v>237</v>
      </c>
      <c r="U32" s="184"/>
      <c r="V32" s="265">
        <v>6672</v>
      </c>
      <c r="W32" s="267"/>
      <c r="X32" s="266">
        <v>0</v>
      </c>
      <c r="Y32" s="265">
        <v>0</v>
      </c>
    </row>
    <row r="33" spans="14:25" ht="15.6" x14ac:dyDescent="0.25">
      <c r="N33" s="191" t="s">
        <v>163</v>
      </c>
      <c r="O33" s="190">
        <v>1</v>
      </c>
      <c r="P33" s="189">
        <v>4</v>
      </c>
      <c r="Q33" s="188">
        <v>104</v>
      </c>
      <c r="R33" s="187" t="s">
        <v>208</v>
      </c>
      <c r="S33" s="186">
        <v>540</v>
      </c>
      <c r="T33" s="185" t="s">
        <v>237</v>
      </c>
      <c r="U33" s="184"/>
      <c r="V33" s="265">
        <v>6672</v>
      </c>
      <c r="W33" s="267"/>
      <c r="X33" s="266">
        <v>0</v>
      </c>
      <c r="Y33" s="265">
        <v>0</v>
      </c>
    </row>
    <row r="34" spans="14:25" ht="62.4" x14ac:dyDescent="0.25">
      <c r="N34" s="196" t="s">
        <v>164</v>
      </c>
      <c r="O34" s="195">
        <v>1</v>
      </c>
      <c r="P34" s="194">
        <v>4</v>
      </c>
      <c r="Q34" s="188">
        <v>104</v>
      </c>
      <c r="R34" s="193" t="s">
        <v>209</v>
      </c>
      <c r="S34" s="192" t="s">
        <v>1</v>
      </c>
      <c r="T34" s="185" t="s">
        <v>237</v>
      </c>
      <c r="U34" s="184"/>
      <c r="V34" s="264">
        <v>100</v>
      </c>
      <c r="W34" s="267"/>
      <c r="X34" s="268">
        <v>105</v>
      </c>
      <c r="Y34" s="264">
        <v>105</v>
      </c>
    </row>
    <row r="35" spans="14:25" ht="31.2" x14ac:dyDescent="0.25">
      <c r="N35" s="191" t="s">
        <v>158</v>
      </c>
      <c r="O35" s="190">
        <v>1</v>
      </c>
      <c r="P35" s="189">
        <v>4</v>
      </c>
      <c r="Q35" s="188">
        <v>104</v>
      </c>
      <c r="R35" s="187" t="s">
        <v>209</v>
      </c>
      <c r="S35" s="186">
        <v>200</v>
      </c>
      <c r="T35" s="185" t="s">
        <v>237</v>
      </c>
      <c r="U35" s="184"/>
      <c r="V35" s="265">
        <v>100</v>
      </c>
      <c r="W35" s="267"/>
      <c r="X35" s="266">
        <v>105</v>
      </c>
      <c r="Y35" s="265">
        <v>105</v>
      </c>
    </row>
    <row r="36" spans="14:25" ht="46.8" x14ac:dyDescent="0.25">
      <c r="N36" s="191" t="s">
        <v>159</v>
      </c>
      <c r="O36" s="190">
        <v>1</v>
      </c>
      <c r="P36" s="189">
        <v>4</v>
      </c>
      <c r="Q36" s="188">
        <v>104</v>
      </c>
      <c r="R36" s="187" t="s">
        <v>209</v>
      </c>
      <c r="S36" s="186">
        <v>240</v>
      </c>
      <c r="T36" s="185" t="s">
        <v>237</v>
      </c>
      <c r="U36" s="184"/>
      <c r="V36" s="265">
        <v>100</v>
      </c>
      <c r="W36" s="267"/>
      <c r="X36" s="266">
        <v>105</v>
      </c>
      <c r="Y36" s="265">
        <v>105</v>
      </c>
    </row>
    <row r="37" spans="14:25" ht="46.8" x14ac:dyDescent="0.25">
      <c r="N37" s="196" t="s">
        <v>165</v>
      </c>
      <c r="O37" s="195">
        <v>1</v>
      </c>
      <c r="P37" s="194">
        <v>6</v>
      </c>
      <c r="Q37" s="188">
        <v>106</v>
      </c>
      <c r="R37" s="193" t="s">
        <v>1</v>
      </c>
      <c r="S37" s="192" t="s">
        <v>1</v>
      </c>
      <c r="T37" s="185">
        <v>0</v>
      </c>
      <c r="U37" s="184"/>
      <c r="V37" s="264">
        <v>21600</v>
      </c>
      <c r="W37" s="267"/>
      <c r="X37" s="268">
        <v>0</v>
      </c>
      <c r="Y37" s="264">
        <v>0</v>
      </c>
    </row>
    <row r="38" spans="14:25" ht="31.2" x14ac:dyDescent="0.25">
      <c r="N38" s="196" t="s">
        <v>152</v>
      </c>
      <c r="O38" s="195">
        <v>1</v>
      </c>
      <c r="P38" s="194">
        <v>6</v>
      </c>
      <c r="Q38" s="188">
        <v>106</v>
      </c>
      <c r="R38" s="193" t="s">
        <v>205</v>
      </c>
      <c r="S38" s="192" t="s">
        <v>1</v>
      </c>
      <c r="T38" s="185" t="s">
        <v>237</v>
      </c>
      <c r="U38" s="184"/>
      <c r="V38" s="264">
        <v>21600</v>
      </c>
      <c r="W38" s="267"/>
      <c r="X38" s="268">
        <v>0</v>
      </c>
      <c r="Y38" s="264">
        <v>0</v>
      </c>
    </row>
    <row r="39" spans="14:25" ht="46.8" x14ac:dyDescent="0.25">
      <c r="N39" s="196" t="s">
        <v>166</v>
      </c>
      <c r="O39" s="195">
        <v>1</v>
      </c>
      <c r="P39" s="194">
        <v>6</v>
      </c>
      <c r="Q39" s="188">
        <v>106</v>
      </c>
      <c r="R39" s="193" t="s">
        <v>210</v>
      </c>
      <c r="S39" s="192" t="s">
        <v>1</v>
      </c>
      <c r="T39" s="185" t="s">
        <v>237</v>
      </c>
      <c r="U39" s="184"/>
      <c r="V39" s="264">
        <v>21600</v>
      </c>
      <c r="W39" s="267"/>
      <c r="X39" s="268">
        <v>0</v>
      </c>
      <c r="Y39" s="264">
        <v>0</v>
      </c>
    </row>
    <row r="40" spans="14:25" ht="15.6" x14ac:dyDescent="0.25">
      <c r="N40" s="191" t="s">
        <v>162</v>
      </c>
      <c r="O40" s="190">
        <v>1</v>
      </c>
      <c r="P40" s="189">
        <v>6</v>
      </c>
      <c r="Q40" s="188">
        <v>106</v>
      </c>
      <c r="R40" s="187" t="s">
        <v>210</v>
      </c>
      <c r="S40" s="186">
        <v>500</v>
      </c>
      <c r="T40" s="185" t="s">
        <v>237</v>
      </c>
      <c r="U40" s="184"/>
      <c r="V40" s="265">
        <v>21600</v>
      </c>
      <c r="W40" s="267"/>
      <c r="X40" s="266">
        <v>0</v>
      </c>
      <c r="Y40" s="265">
        <v>0</v>
      </c>
    </row>
    <row r="41" spans="14:25" ht="15.6" x14ac:dyDescent="0.25">
      <c r="N41" s="191" t="s">
        <v>163</v>
      </c>
      <c r="O41" s="190">
        <v>1</v>
      </c>
      <c r="P41" s="189">
        <v>6</v>
      </c>
      <c r="Q41" s="188">
        <v>106</v>
      </c>
      <c r="R41" s="187" t="s">
        <v>210</v>
      </c>
      <c r="S41" s="186">
        <v>540</v>
      </c>
      <c r="T41" s="185" t="s">
        <v>237</v>
      </c>
      <c r="U41" s="184"/>
      <c r="V41" s="265">
        <v>21600</v>
      </c>
      <c r="W41" s="267"/>
      <c r="X41" s="266">
        <v>0</v>
      </c>
      <c r="Y41" s="265">
        <v>0</v>
      </c>
    </row>
    <row r="42" spans="14:25" ht="15.6" x14ac:dyDescent="0.25">
      <c r="N42" s="196" t="s">
        <v>167</v>
      </c>
      <c r="O42" s="195">
        <v>1</v>
      </c>
      <c r="P42" s="194">
        <v>13</v>
      </c>
      <c r="Q42" s="188">
        <v>113</v>
      </c>
      <c r="R42" s="193" t="s">
        <v>1</v>
      </c>
      <c r="S42" s="192" t="s">
        <v>1</v>
      </c>
      <c r="T42" s="185">
        <v>0</v>
      </c>
      <c r="U42" s="184"/>
      <c r="V42" s="264">
        <v>91500.14</v>
      </c>
      <c r="W42" s="267"/>
      <c r="X42" s="268">
        <v>91500.14</v>
      </c>
      <c r="Y42" s="264">
        <v>91500.14</v>
      </c>
    </row>
    <row r="43" spans="14:25" ht="31.2" x14ac:dyDescent="0.25">
      <c r="N43" s="196" t="s">
        <v>152</v>
      </c>
      <c r="O43" s="195">
        <v>1</v>
      </c>
      <c r="P43" s="194">
        <v>13</v>
      </c>
      <c r="Q43" s="188">
        <v>113</v>
      </c>
      <c r="R43" s="193" t="s">
        <v>205</v>
      </c>
      <c r="S43" s="192" t="s">
        <v>1</v>
      </c>
      <c r="T43" s="185" t="s">
        <v>237</v>
      </c>
      <c r="U43" s="184"/>
      <c r="V43" s="264">
        <v>91500.14</v>
      </c>
      <c r="W43" s="267"/>
      <c r="X43" s="268">
        <v>91500.14</v>
      </c>
      <c r="Y43" s="264">
        <v>91500.14</v>
      </c>
    </row>
    <row r="44" spans="14:25" ht="31.2" x14ac:dyDescent="0.25">
      <c r="N44" s="196" t="s">
        <v>168</v>
      </c>
      <c r="O44" s="195">
        <v>1</v>
      </c>
      <c r="P44" s="194">
        <v>13</v>
      </c>
      <c r="Q44" s="188">
        <v>113</v>
      </c>
      <c r="R44" s="193" t="s">
        <v>211</v>
      </c>
      <c r="S44" s="192" t="s">
        <v>1</v>
      </c>
      <c r="T44" s="185" t="s">
        <v>237</v>
      </c>
      <c r="U44" s="184"/>
      <c r="V44" s="264">
        <v>91500.14</v>
      </c>
      <c r="W44" s="267"/>
      <c r="X44" s="268">
        <v>91500.14</v>
      </c>
      <c r="Y44" s="264">
        <v>91500.14</v>
      </c>
    </row>
    <row r="45" spans="14:25" ht="31.2" x14ac:dyDescent="0.25">
      <c r="N45" s="191" t="s">
        <v>158</v>
      </c>
      <c r="O45" s="190">
        <v>1</v>
      </c>
      <c r="P45" s="189">
        <v>13</v>
      </c>
      <c r="Q45" s="188">
        <v>113</v>
      </c>
      <c r="R45" s="187" t="s">
        <v>211</v>
      </c>
      <c r="S45" s="186">
        <v>200</v>
      </c>
      <c r="T45" s="185" t="s">
        <v>237</v>
      </c>
      <c r="U45" s="184"/>
      <c r="V45" s="265">
        <v>86500.14</v>
      </c>
      <c r="W45" s="267"/>
      <c r="X45" s="266">
        <v>86500.14</v>
      </c>
      <c r="Y45" s="265">
        <v>86500.14</v>
      </c>
    </row>
    <row r="46" spans="14:25" ht="46.8" x14ac:dyDescent="0.25">
      <c r="N46" s="191" t="s">
        <v>159</v>
      </c>
      <c r="O46" s="190">
        <v>1</v>
      </c>
      <c r="P46" s="189">
        <v>13</v>
      </c>
      <c r="Q46" s="188">
        <v>113</v>
      </c>
      <c r="R46" s="187" t="s">
        <v>211</v>
      </c>
      <c r="S46" s="186">
        <v>240</v>
      </c>
      <c r="T46" s="185" t="s">
        <v>237</v>
      </c>
      <c r="U46" s="184"/>
      <c r="V46" s="265">
        <v>86500.14</v>
      </c>
      <c r="W46" s="267"/>
      <c r="X46" s="266">
        <v>86500.14</v>
      </c>
      <c r="Y46" s="265">
        <v>86500.14</v>
      </c>
    </row>
    <row r="47" spans="14:25" ht="15.6" x14ac:dyDescent="0.25">
      <c r="N47" s="191" t="s">
        <v>160</v>
      </c>
      <c r="O47" s="190">
        <v>1</v>
      </c>
      <c r="P47" s="189">
        <v>13</v>
      </c>
      <c r="Q47" s="188">
        <v>113</v>
      </c>
      <c r="R47" s="187" t="s">
        <v>211</v>
      </c>
      <c r="S47" s="186">
        <v>800</v>
      </c>
      <c r="T47" s="185" t="s">
        <v>237</v>
      </c>
      <c r="U47" s="184"/>
      <c r="V47" s="265">
        <v>5000</v>
      </c>
      <c r="W47" s="267"/>
      <c r="X47" s="266">
        <v>5000</v>
      </c>
      <c r="Y47" s="265">
        <v>5000</v>
      </c>
    </row>
    <row r="48" spans="14:25" ht="15.6" x14ac:dyDescent="0.25">
      <c r="N48" s="191" t="s">
        <v>161</v>
      </c>
      <c r="O48" s="190">
        <v>1</v>
      </c>
      <c r="P48" s="189">
        <v>13</v>
      </c>
      <c r="Q48" s="188">
        <v>113</v>
      </c>
      <c r="R48" s="187" t="s">
        <v>211</v>
      </c>
      <c r="S48" s="186">
        <v>850</v>
      </c>
      <c r="T48" s="185" t="s">
        <v>237</v>
      </c>
      <c r="U48" s="184"/>
      <c r="V48" s="265">
        <v>5000</v>
      </c>
      <c r="W48" s="267"/>
      <c r="X48" s="266">
        <v>5000</v>
      </c>
      <c r="Y48" s="265">
        <v>5000</v>
      </c>
    </row>
    <row r="49" spans="14:25" ht="15.6" x14ac:dyDescent="0.25">
      <c r="N49" s="196" t="s">
        <v>169</v>
      </c>
      <c r="O49" s="195">
        <v>2</v>
      </c>
      <c r="P49" s="194">
        <v>0</v>
      </c>
      <c r="Q49" s="188">
        <v>203</v>
      </c>
      <c r="R49" s="193" t="s">
        <v>1</v>
      </c>
      <c r="S49" s="192" t="s">
        <v>1</v>
      </c>
      <c r="T49" s="185">
        <v>0</v>
      </c>
      <c r="U49" s="184"/>
      <c r="V49" s="264">
        <v>138415</v>
      </c>
      <c r="W49" s="267"/>
      <c r="X49" s="268">
        <v>144889</v>
      </c>
      <c r="Y49" s="264">
        <v>151443</v>
      </c>
    </row>
    <row r="50" spans="14:25" ht="31.2" x14ac:dyDescent="0.25">
      <c r="N50" s="196" t="s">
        <v>170</v>
      </c>
      <c r="O50" s="195">
        <v>2</v>
      </c>
      <c r="P50" s="194">
        <v>3</v>
      </c>
      <c r="Q50" s="188">
        <v>203</v>
      </c>
      <c r="R50" s="193" t="s">
        <v>1</v>
      </c>
      <c r="S50" s="192" t="s">
        <v>1</v>
      </c>
      <c r="T50" s="185">
        <v>0</v>
      </c>
      <c r="U50" s="184"/>
      <c r="V50" s="264">
        <v>138415</v>
      </c>
      <c r="W50" s="267"/>
      <c r="X50" s="268">
        <v>144889</v>
      </c>
      <c r="Y50" s="264">
        <v>151443</v>
      </c>
    </row>
    <row r="51" spans="14:25" ht="31.2" x14ac:dyDescent="0.25">
      <c r="N51" s="196" t="s">
        <v>152</v>
      </c>
      <c r="O51" s="195">
        <v>2</v>
      </c>
      <c r="P51" s="194">
        <v>3</v>
      </c>
      <c r="Q51" s="188">
        <v>203</v>
      </c>
      <c r="R51" s="193" t="s">
        <v>205</v>
      </c>
      <c r="S51" s="192" t="s">
        <v>1</v>
      </c>
      <c r="T51" s="185" t="s">
        <v>237</v>
      </c>
      <c r="U51" s="184"/>
      <c r="V51" s="264">
        <v>138415</v>
      </c>
      <c r="W51" s="267"/>
      <c r="X51" s="268">
        <v>144889</v>
      </c>
      <c r="Y51" s="264">
        <v>151443</v>
      </c>
    </row>
    <row r="52" spans="14:25" ht="46.8" x14ac:dyDescent="0.25">
      <c r="N52" s="196" t="s">
        <v>171</v>
      </c>
      <c r="O52" s="195">
        <v>2</v>
      </c>
      <c r="P52" s="194">
        <v>3</v>
      </c>
      <c r="Q52" s="188">
        <v>203</v>
      </c>
      <c r="R52" s="193" t="s">
        <v>212</v>
      </c>
      <c r="S52" s="192" t="s">
        <v>1</v>
      </c>
      <c r="T52" s="185" t="s">
        <v>237</v>
      </c>
      <c r="U52" s="184"/>
      <c r="V52" s="264">
        <v>138415</v>
      </c>
      <c r="W52" s="267"/>
      <c r="X52" s="268">
        <v>144889</v>
      </c>
      <c r="Y52" s="264">
        <v>151443</v>
      </c>
    </row>
    <row r="53" spans="14:25" ht="78" x14ac:dyDescent="0.25">
      <c r="N53" s="191" t="s">
        <v>154</v>
      </c>
      <c r="O53" s="190">
        <v>2</v>
      </c>
      <c r="P53" s="189">
        <v>3</v>
      </c>
      <c r="Q53" s="188">
        <v>203</v>
      </c>
      <c r="R53" s="187" t="s">
        <v>212</v>
      </c>
      <c r="S53" s="186">
        <v>100</v>
      </c>
      <c r="T53" s="185" t="s">
        <v>237</v>
      </c>
      <c r="U53" s="184"/>
      <c r="V53" s="265">
        <v>137515</v>
      </c>
      <c r="W53" s="267"/>
      <c r="X53" s="266">
        <v>143989</v>
      </c>
      <c r="Y53" s="265">
        <v>150543</v>
      </c>
    </row>
    <row r="54" spans="14:25" ht="31.2" x14ac:dyDescent="0.25">
      <c r="N54" s="191" t="s">
        <v>155</v>
      </c>
      <c r="O54" s="190">
        <v>2</v>
      </c>
      <c r="P54" s="189">
        <v>3</v>
      </c>
      <c r="Q54" s="188">
        <v>203</v>
      </c>
      <c r="R54" s="187" t="s">
        <v>212</v>
      </c>
      <c r="S54" s="186">
        <v>120</v>
      </c>
      <c r="T54" s="185" t="s">
        <v>237</v>
      </c>
      <c r="U54" s="184"/>
      <c r="V54" s="265">
        <v>137515</v>
      </c>
      <c r="W54" s="267"/>
      <c r="X54" s="266">
        <v>143989</v>
      </c>
      <c r="Y54" s="265">
        <v>150543</v>
      </c>
    </row>
    <row r="55" spans="14:25" ht="31.2" x14ac:dyDescent="0.25">
      <c r="N55" s="191" t="s">
        <v>158</v>
      </c>
      <c r="O55" s="190">
        <v>2</v>
      </c>
      <c r="P55" s="189">
        <v>3</v>
      </c>
      <c r="Q55" s="188">
        <v>203</v>
      </c>
      <c r="R55" s="187" t="s">
        <v>212</v>
      </c>
      <c r="S55" s="186">
        <v>200</v>
      </c>
      <c r="T55" s="185" t="s">
        <v>237</v>
      </c>
      <c r="U55" s="184"/>
      <c r="V55" s="265">
        <v>900</v>
      </c>
      <c r="W55" s="267"/>
      <c r="X55" s="266">
        <v>900</v>
      </c>
      <c r="Y55" s="265">
        <v>900</v>
      </c>
    </row>
    <row r="56" spans="14:25" ht="46.8" x14ac:dyDescent="0.25">
      <c r="N56" s="191" t="s">
        <v>159</v>
      </c>
      <c r="O56" s="190">
        <v>2</v>
      </c>
      <c r="P56" s="189">
        <v>3</v>
      </c>
      <c r="Q56" s="188">
        <v>203</v>
      </c>
      <c r="R56" s="187" t="s">
        <v>212</v>
      </c>
      <c r="S56" s="186">
        <v>240</v>
      </c>
      <c r="T56" s="185" t="s">
        <v>237</v>
      </c>
      <c r="U56" s="184"/>
      <c r="V56" s="265">
        <v>900</v>
      </c>
      <c r="W56" s="267"/>
      <c r="X56" s="266">
        <v>900</v>
      </c>
      <c r="Y56" s="265">
        <v>900</v>
      </c>
    </row>
    <row r="57" spans="14:25" ht="31.2" x14ac:dyDescent="0.25">
      <c r="N57" s="196" t="s">
        <v>172</v>
      </c>
      <c r="O57" s="195">
        <v>3</v>
      </c>
      <c r="P57" s="194">
        <v>0</v>
      </c>
      <c r="Q57" s="188">
        <v>314</v>
      </c>
      <c r="R57" s="193" t="s">
        <v>1</v>
      </c>
      <c r="S57" s="192" t="s">
        <v>1</v>
      </c>
      <c r="T57" s="185">
        <v>0</v>
      </c>
      <c r="U57" s="184"/>
      <c r="V57" s="264">
        <v>328604.59999999998</v>
      </c>
      <c r="W57" s="267"/>
      <c r="X57" s="268">
        <v>331604.59999999998</v>
      </c>
      <c r="Y57" s="264">
        <v>331604.59999999998</v>
      </c>
    </row>
    <row r="58" spans="14:25" ht="15.6" x14ac:dyDescent="0.25">
      <c r="N58" s="196" t="s">
        <v>173</v>
      </c>
      <c r="O58" s="195">
        <v>3</v>
      </c>
      <c r="P58" s="194">
        <v>9</v>
      </c>
      <c r="Q58" s="188">
        <v>309</v>
      </c>
      <c r="R58" s="193" t="s">
        <v>1</v>
      </c>
      <c r="S58" s="192" t="s">
        <v>1</v>
      </c>
      <c r="T58" s="185">
        <v>0</v>
      </c>
      <c r="U58" s="184"/>
      <c r="V58" s="264">
        <v>12009</v>
      </c>
      <c r="W58" s="267"/>
      <c r="X58" s="268">
        <v>15009</v>
      </c>
      <c r="Y58" s="264">
        <v>15009</v>
      </c>
    </row>
    <row r="59" spans="14:25" ht="31.2" x14ac:dyDescent="0.25">
      <c r="N59" s="196" t="s">
        <v>152</v>
      </c>
      <c r="O59" s="195">
        <v>3</v>
      </c>
      <c r="P59" s="194">
        <v>9</v>
      </c>
      <c r="Q59" s="188">
        <v>309</v>
      </c>
      <c r="R59" s="193" t="s">
        <v>205</v>
      </c>
      <c r="S59" s="192" t="s">
        <v>1</v>
      </c>
      <c r="T59" s="185" t="s">
        <v>237</v>
      </c>
      <c r="U59" s="184"/>
      <c r="V59" s="264">
        <v>12009</v>
      </c>
      <c r="W59" s="267"/>
      <c r="X59" s="268">
        <v>15009</v>
      </c>
      <c r="Y59" s="264">
        <v>15009</v>
      </c>
    </row>
    <row r="60" spans="14:25" ht="46.8" x14ac:dyDescent="0.25">
      <c r="N60" s="196" t="s">
        <v>174</v>
      </c>
      <c r="O60" s="195">
        <v>3</v>
      </c>
      <c r="P60" s="194">
        <v>9</v>
      </c>
      <c r="Q60" s="188">
        <v>309</v>
      </c>
      <c r="R60" s="193" t="s">
        <v>213</v>
      </c>
      <c r="S60" s="192" t="s">
        <v>1</v>
      </c>
      <c r="T60" s="185" t="s">
        <v>237</v>
      </c>
      <c r="U60" s="184"/>
      <c r="V60" s="264">
        <v>12009</v>
      </c>
      <c r="W60" s="267"/>
      <c r="X60" s="268">
        <v>15009</v>
      </c>
      <c r="Y60" s="264">
        <v>15009</v>
      </c>
    </row>
    <row r="61" spans="14:25" ht="31.2" x14ac:dyDescent="0.25">
      <c r="N61" s="191" t="s">
        <v>158</v>
      </c>
      <c r="O61" s="190">
        <v>3</v>
      </c>
      <c r="P61" s="189">
        <v>9</v>
      </c>
      <c r="Q61" s="188">
        <v>309</v>
      </c>
      <c r="R61" s="187" t="s">
        <v>213</v>
      </c>
      <c r="S61" s="186">
        <v>200</v>
      </c>
      <c r="T61" s="185" t="s">
        <v>237</v>
      </c>
      <c r="U61" s="184"/>
      <c r="V61" s="265">
        <v>12009</v>
      </c>
      <c r="W61" s="267"/>
      <c r="X61" s="266">
        <v>15009</v>
      </c>
      <c r="Y61" s="265">
        <v>15009</v>
      </c>
    </row>
    <row r="62" spans="14:25" ht="46.8" x14ac:dyDescent="0.25">
      <c r="N62" s="191" t="s">
        <v>159</v>
      </c>
      <c r="O62" s="190">
        <v>3</v>
      </c>
      <c r="P62" s="189">
        <v>9</v>
      </c>
      <c r="Q62" s="188">
        <v>309</v>
      </c>
      <c r="R62" s="187" t="s">
        <v>213</v>
      </c>
      <c r="S62" s="186">
        <v>240</v>
      </c>
      <c r="T62" s="185" t="s">
        <v>237</v>
      </c>
      <c r="U62" s="184"/>
      <c r="V62" s="265">
        <v>12009</v>
      </c>
      <c r="W62" s="267"/>
      <c r="X62" s="266">
        <v>15009</v>
      </c>
      <c r="Y62" s="265">
        <v>15009</v>
      </c>
    </row>
    <row r="63" spans="14:25" ht="62.4" x14ac:dyDescent="0.25">
      <c r="N63" s="196" t="s">
        <v>175</v>
      </c>
      <c r="O63" s="195">
        <v>3</v>
      </c>
      <c r="P63" s="194">
        <v>10</v>
      </c>
      <c r="Q63" s="188">
        <v>310</v>
      </c>
      <c r="R63" s="193" t="s">
        <v>1</v>
      </c>
      <c r="S63" s="192" t="s">
        <v>1</v>
      </c>
      <c r="T63" s="185">
        <v>0</v>
      </c>
      <c r="U63" s="184"/>
      <c r="V63" s="264">
        <v>313595.59999999998</v>
      </c>
      <c r="W63" s="267"/>
      <c r="X63" s="268">
        <v>313595.59999999998</v>
      </c>
      <c r="Y63" s="264">
        <v>313595.59999999998</v>
      </c>
    </row>
    <row r="64" spans="14:25" ht="78" x14ac:dyDescent="0.25">
      <c r="N64" s="196" t="s">
        <v>264</v>
      </c>
      <c r="O64" s="195">
        <v>3</v>
      </c>
      <c r="P64" s="194">
        <v>10</v>
      </c>
      <c r="Q64" s="188">
        <v>310</v>
      </c>
      <c r="R64" s="193" t="s">
        <v>214</v>
      </c>
      <c r="S64" s="192" t="s">
        <v>1</v>
      </c>
      <c r="T64" s="185" t="s">
        <v>237</v>
      </c>
      <c r="U64" s="184"/>
      <c r="V64" s="264">
        <v>3000</v>
      </c>
      <c r="W64" s="267"/>
      <c r="X64" s="268">
        <v>3000</v>
      </c>
      <c r="Y64" s="264">
        <v>3000</v>
      </c>
    </row>
    <row r="65" spans="14:25" ht="93.6" x14ac:dyDescent="0.25">
      <c r="N65" s="196" t="s">
        <v>265</v>
      </c>
      <c r="O65" s="195">
        <v>3</v>
      </c>
      <c r="P65" s="194">
        <v>10</v>
      </c>
      <c r="Q65" s="188">
        <v>310</v>
      </c>
      <c r="R65" s="193" t="s">
        <v>215</v>
      </c>
      <c r="S65" s="192" t="s">
        <v>1</v>
      </c>
      <c r="T65" s="185" t="s">
        <v>237</v>
      </c>
      <c r="U65" s="184"/>
      <c r="V65" s="264">
        <v>3000</v>
      </c>
      <c r="W65" s="267"/>
      <c r="X65" s="268">
        <v>3000</v>
      </c>
      <c r="Y65" s="264">
        <v>3000</v>
      </c>
    </row>
    <row r="66" spans="14:25" ht="31.2" x14ac:dyDescent="0.25">
      <c r="N66" s="191" t="s">
        <v>158</v>
      </c>
      <c r="O66" s="190">
        <v>3</v>
      </c>
      <c r="P66" s="189">
        <v>10</v>
      </c>
      <c r="Q66" s="188">
        <v>310</v>
      </c>
      <c r="R66" s="187" t="s">
        <v>215</v>
      </c>
      <c r="S66" s="186">
        <v>200</v>
      </c>
      <c r="T66" s="185" t="s">
        <v>237</v>
      </c>
      <c r="U66" s="184"/>
      <c r="V66" s="265">
        <v>3000</v>
      </c>
      <c r="W66" s="267"/>
      <c r="X66" s="266">
        <v>3000</v>
      </c>
      <c r="Y66" s="265">
        <v>3000</v>
      </c>
    </row>
    <row r="67" spans="14:25" ht="46.8" x14ac:dyDescent="0.25">
      <c r="N67" s="191" t="s">
        <v>159</v>
      </c>
      <c r="O67" s="190">
        <v>3</v>
      </c>
      <c r="P67" s="189">
        <v>10</v>
      </c>
      <c r="Q67" s="188">
        <v>310</v>
      </c>
      <c r="R67" s="187" t="s">
        <v>215</v>
      </c>
      <c r="S67" s="186">
        <v>240</v>
      </c>
      <c r="T67" s="185" t="s">
        <v>237</v>
      </c>
      <c r="U67" s="184"/>
      <c r="V67" s="265">
        <v>3000</v>
      </c>
      <c r="W67" s="267"/>
      <c r="X67" s="266">
        <v>3000</v>
      </c>
      <c r="Y67" s="265">
        <v>3000</v>
      </c>
    </row>
    <row r="68" spans="14:25" ht="31.2" x14ac:dyDescent="0.25">
      <c r="N68" s="196" t="s">
        <v>152</v>
      </c>
      <c r="O68" s="195">
        <v>3</v>
      </c>
      <c r="P68" s="194">
        <v>10</v>
      </c>
      <c r="Q68" s="188">
        <v>310</v>
      </c>
      <c r="R68" s="193" t="s">
        <v>205</v>
      </c>
      <c r="S68" s="192" t="s">
        <v>1</v>
      </c>
      <c r="T68" s="185" t="s">
        <v>237</v>
      </c>
      <c r="U68" s="184"/>
      <c r="V68" s="264">
        <v>310595.59999999998</v>
      </c>
      <c r="W68" s="267"/>
      <c r="X68" s="268">
        <v>310595.59999999998</v>
      </c>
      <c r="Y68" s="264">
        <v>310595.59999999998</v>
      </c>
    </row>
    <row r="69" spans="14:25" ht="15.6" x14ac:dyDescent="0.25">
      <c r="N69" s="196" t="s">
        <v>176</v>
      </c>
      <c r="O69" s="195">
        <v>3</v>
      </c>
      <c r="P69" s="194">
        <v>10</v>
      </c>
      <c r="Q69" s="188">
        <v>310</v>
      </c>
      <c r="R69" s="193" t="s">
        <v>216</v>
      </c>
      <c r="S69" s="192" t="s">
        <v>1</v>
      </c>
      <c r="T69" s="185" t="s">
        <v>237</v>
      </c>
      <c r="U69" s="184"/>
      <c r="V69" s="264">
        <v>157700</v>
      </c>
      <c r="W69" s="267"/>
      <c r="X69" s="268">
        <v>157700</v>
      </c>
      <c r="Y69" s="264">
        <v>157700</v>
      </c>
    </row>
    <row r="70" spans="14:25" ht="31.2" x14ac:dyDescent="0.25">
      <c r="N70" s="191" t="s">
        <v>158</v>
      </c>
      <c r="O70" s="190">
        <v>3</v>
      </c>
      <c r="P70" s="189">
        <v>10</v>
      </c>
      <c r="Q70" s="188">
        <v>310</v>
      </c>
      <c r="R70" s="187" t="s">
        <v>216</v>
      </c>
      <c r="S70" s="186">
        <v>200</v>
      </c>
      <c r="T70" s="185" t="s">
        <v>237</v>
      </c>
      <c r="U70" s="184"/>
      <c r="V70" s="265">
        <v>157700</v>
      </c>
      <c r="W70" s="267"/>
      <c r="X70" s="266">
        <v>157700</v>
      </c>
      <c r="Y70" s="265">
        <v>157700</v>
      </c>
    </row>
    <row r="71" spans="14:25" ht="46.8" x14ac:dyDescent="0.25">
      <c r="N71" s="191" t="s">
        <v>159</v>
      </c>
      <c r="O71" s="190">
        <v>3</v>
      </c>
      <c r="P71" s="189">
        <v>10</v>
      </c>
      <c r="Q71" s="188">
        <v>310</v>
      </c>
      <c r="R71" s="187" t="s">
        <v>216</v>
      </c>
      <c r="S71" s="186">
        <v>240</v>
      </c>
      <c r="T71" s="185" t="s">
        <v>237</v>
      </c>
      <c r="U71" s="184"/>
      <c r="V71" s="265">
        <v>157700</v>
      </c>
      <c r="W71" s="267"/>
      <c r="X71" s="266">
        <v>157700</v>
      </c>
      <c r="Y71" s="265">
        <v>157700</v>
      </c>
    </row>
    <row r="72" spans="14:25" ht="31.2" x14ac:dyDescent="0.25">
      <c r="N72" s="196" t="s">
        <v>177</v>
      </c>
      <c r="O72" s="195">
        <v>3</v>
      </c>
      <c r="P72" s="194">
        <v>10</v>
      </c>
      <c r="Q72" s="188">
        <v>310</v>
      </c>
      <c r="R72" s="193" t="s">
        <v>217</v>
      </c>
      <c r="S72" s="192" t="s">
        <v>1</v>
      </c>
      <c r="T72" s="185" t="s">
        <v>237</v>
      </c>
      <c r="U72" s="184"/>
      <c r="V72" s="264">
        <v>152895.6</v>
      </c>
      <c r="W72" s="267"/>
      <c r="X72" s="268">
        <v>152895.6</v>
      </c>
      <c r="Y72" s="264">
        <v>152895.6</v>
      </c>
    </row>
    <row r="73" spans="14:25" ht="31.2" x14ac:dyDescent="0.25">
      <c r="N73" s="191" t="s">
        <v>158</v>
      </c>
      <c r="O73" s="190">
        <v>3</v>
      </c>
      <c r="P73" s="189">
        <v>10</v>
      </c>
      <c r="Q73" s="188">
        <v>310</v>
      </c>
      <c r="R73" s="187" t="s">
        <v>217</v>
      </c>
      <c r="S73" s="186">
        <v>200</v>
      </c>
      <c r="T73" s="185" t="s">
        <v>237</v>
      </c>
      <c r="U73" s="184"/>
      <c r="V73" s="265">
        <v>152895.6</v>
      </c>
      <c r="W73" s="267"/>
      <c r="X73" s="266">
        <v>152895.6</v>
      </c>
      <c r="Y73" s="265">
        <v>152895.6</v>
      </c>
    </row>
    <row r="74" spans="14:25" ht="46.8" x14ac:dyDescent="0.25">
      <c r="N74" s="191" t="s">
        <v>159</v>
      </c>
      <c r="O74" s="190">
        <v>3</v>
      </c>
      <c r="P74" s="189">
        <v>10</v>
      </c>
      <c r="Q74" s="188">
        <v>310</v>
      </c>
      <c r="R74" s="187" t="s">
        <v>217</v>
      </c>
      <c r="S74" s="186">
        <v>240</v>
      </c>
      <c r="T74" s="185" t="s">
        <v>237</v>
      </c>
      <c r="U74" s="184"/>
      <c r="V74" s="265">
        <v>152895.6</v>
      </c>
      <c r="W74" s="267"/>
      <c r="X74" s="266">
        <v>152895.6</v>
      </c>
      <c r="Y74" s="265">
        <v>152895.6</v>
      </c>
    </row>
    <row r="75" spans="14:25" ht="46.8" x14ac:dyDescent="0.25">
      <c r="N75" s="196" t="s">
        <v>178</v>
      </c>
      <c r="O75" s="195">
        <v>3</v>
      </c>
      <c r="P75" s="194">
        <v>14</v>
      </c>
      <c r="Q75" s="188">
        <v>314</v>
      </c>
      <c r="R75" s="193" t="s">
        <v>1</v>
      </c>
      <c r="S75" s="192" t="s">
        <v>1</v>
      </c>
      <c r="T75" s="185">
        <v>0</v>
      </c>
      <c r="U75" s="184"/>
      <c r="V75" s="264">
        <v>3000</v>
      </c>
      <c r="W75" s="267"/>
      <c r="X75" s="268">
        <v>3000</v>
      </c>
      <c r="Y75" s="264">
        <v>3000</v>
      </c>
    </row>
    <row r="76" spans="14:25" ht="78" x14ac:dyDescent="0.25">
      <c r="N76" s="196" t="s">
        <v>266</v>
      </c>
      <c r="O76" s="195">
        <v>3</v>
      </c>
      <c r="P76" s="194">
        <v>14</v>
      </c>
      <c r="Q76" s="188">
        <v>314</v>
      </c>
      <c r="R76" s="193" t="s">
        <v>218</v>
      </c>
      <c r="S76" s="192" t="s">
        <v>1</v>
      </c>
      <c r="T76" s="185" t="s">
        <v>237</v>
      </c>
      <c r="U76" s="184"/>
      <c r="V76" s="264">
        <v>1000</v>
      </c>
      <c r="W76" s="267"/>
      <c r="X76" s="268">
        <v>1000</v>
      </c>
      <c r="Y76" s="264">
        <v>1000</v>
      </c>
    </row>
    <row r="77" spans="14:25" ht="93.6" x14ac:dyDescent="0.25">
      <c r="N77" s="196" t="s">
        <v>267</v>
      </c>
      <c r="O77" s="195">
        <v>3</v>
      </c>
      <c r="P77" s="194">
        <v>14</v>
      </c>
      <c r="Q77" s="188">
        <v>314</v>
      </c>
      <c r="R77" s="193" t="s">
        <v>219</v>
      </c>
      <c r="S77" s="192" t="s">
        <v>1</v>
      </c>
      <c r="T77" s="185" t="s">
        <v>237</v>
      </c>
      <c r="U77" s="184"/>
      <c r="V77" s="264">
        <v>1000</v>
      </c>
      <c r="W77" s="267"/>
      <c r="X77" s="268">
        <v>1000</v>
      </c>
      <c r="Y77" s="264">
        <v>1000</v>
      </c>
    </row>
    <row r="78" spans="14:25" ht="31.2" x14ac:dyDescent="0.25">
      <c r="N78" s="191" t="s">
        <v>158</v>
      </c>
      <c r="O78" s="190">
        <v>3</v>
      </c>
      <c r="P78" s="189">
        <v>14</v>
      </c>
      <c r="Q78" s="188">
        <v>314</v>
      </c>
      <c r="R78" s="187" t="s">
        <v>219</v>
      </c>
      <c r="S78" s="186">
        <v>200</v>
      </c>
      <c r="T78" s="185" t="s">
        <v>237</v>
      </c>
      <c r="U78" s="184"/>
      <c r="V78" s="265">
        <v>1000</v>
      </c>
      <c r="W78" s="267"/>
      <c r="X78" s="266">
        <v>1000</v>
      </c>
      <c r="Y78" s="265">
        <v>1000</v>
      </c>
    </row>
    <row r="79" spans="14:25" ht="46.8" x14ac:dyDescent="0.25">
      <c r="N79" s="191" t="s">
        <v>159</v>
      </c>
      <c r="O79" s="190">
        <v>3</v>
      </c>
      <c r="P79" s="189">
        <v>14</v>
      </c>
      <c r="Q79" s="188">
        <v>314</v>
      </c>
      <c r="R79" s="187" t="s">
        <v>219</v>
      </c>
      <c r="S79" s="186">
        <v>240</v>
      </c>
      <c r="T79" s="185" t="s">
        <v>237</v>
      </c>
      <c r="U79" s="184"/>
      <c r="V79" s="265">
        <v>1000</v>
      </c>
      <c r="W79" s="267"/>
      <c r="X79" s="266">
        <v>1000</v>
      </c>
      <c r="Y79" s="265">
        <v>1000</v>
      </c>
    </row>
    <row r="80" spans="14:25" ht="93.6" x14ac:dyDescent="0.25">
      <c r="N80" s="196" t="s">
        <v>268</v>
      </c>
      <c r="O80" s="195">
        <v>3</v>
      </c>
      <c r="P80" s="194">
        <v>14</v>
      </c>
      <c r="Q80" s="188">
        <v>314</v>
      </c>
      <c r="R80" s="193" t="s">
        <v>220</v>
      </c>
      <c r="S80" s="192" t="s">
        <v>1</v>
      </c>
      <c r="T80" s="185" t="s">
        <v>237</v>
      </c>
      <c r="U80" s="184"/>
      <c r="V80" s="264">
        <v>1000</v>
      </c>
      <c r="W80" s="267"/>
      <c r="X80" s="268">
        <v>1000</v>
      </c>
      <c r="Y80" s="264">
        <v>1000</v>
      </c>
    </row>
    <row r="81" spans="14:25" ht="109.2" x14ac:dyDescent="0.25">
      <c r="N81" s="196" t="s">
        <v>269</v>
      </c>
      <c r="O81" s="195">
        <v>3</v>
      </c>
      <c r="P81" s="194">
        <v>14</v>
      </c>
      <c r="Q81" s="188">
        <v>314</v>
      </c>
      <c r="R81" s="193" t="s">
        <v>221</v>
      </c>
      <c r="S81" s="192" t="s">
        <v>1</v>
      </c>
      <c r="T81" s="185" t="s">
        <v>237</v>
      </c>
      <c r="U81" s="184"/>
      <c r="V81" s="264">
        <v>1000</v>
      </c>
      <c r="W81" s="267"/>
      <c r="X81" s="268">
        <v>1000</v>
      </c>
      <c r="Y81" s="264">
        <v>1000</v>
      </c>
    </row>
    <row r="82" spans="14:25" ht="31.2" x14ac:dyDescent="0.25">
      <c r="N82" s="191" t="s">
        <v>158</v>
      </c>
      <c r="O82" s="190">
        <v>3</v>
      </c>
      <c r="P82" s="189">
        <v>14</v>
      </c>
      <c r="Q82" s="188">
        <v>314</v>
      </c>
      <c r="R82" s="187" t="s">
        <v>221</v>
      </c>
      <c r="S82" s="186">
        <v>200</v>
      </c>
      <c r="T82" s="185" t="s">
        <v>237</v>
      </c>
      <c r="U82" s="184"/>
      <c r="V82" s="265">
        <v>1000</v>
      </c>
      <c r="W82" s="267"/>
      <c r="X82" s="266">
        <v>1000</v>
      </c>
      <c r="Y82" s="265">
        <v>1000</v>
      </c>
    </row>
    <row r="83" spans="14:25" ht="46.8" x14ac:dyDescent="0.25">
      <c r="N83" s="191" t="s">
        <v>159</v>
      </c>
      <c r="O83" s="190">
        <v>3</v>
      </c>
      <c r="P83" s="189">
        <v>14</v>
      </c>
      <c r="Q83" s="188">
        <v>314</v>
      </c>
      <c r="R83" s="187" t="s">
        <v>221</v>
      </c>
      <c r="S83" s="186">
        <v>240</v>
      </c>
      <c r="T83" s="185" t="s">
        <v>237</v>
      </c>
      <c r="U83" s="184"/>
      <c r="V83" s="265">
        <v>1000</v>
      </c>
      <c r="W83" s="267"/>
      <c r="X83" s="266">
        <v>1000</v>
      </c>
      <c r="Y83" s="265">
        <v>1000</v>
      </c>
    </row>
    <row r="84" spans="14:25" ht="31.2" x14ac:dyDescent="0.25">
      <c r="N84" s="196" t="s">
        <v>152</v>
      </c>
      <c r="O84" s="195">
        <v>3</v>
      </c>
      <c r="P84" s="194">
        <v>14</v>
      </c>
      <c r="Q84" s="188">
        <v>314</v>
      </c>
      <c r="R84" s="193" t="s">
        <v>205</v>
      </c>
      <c r="S84" s="192" t="s">
        <v>1</v>
      </c>
      <c r="T84" s="185" t="s">
        <v>237</v>
      </c>
      <c r="U84" s="184"/>
      <c r="V84" s="264">
        <v>1000</v>
      </c>
      <c r="W84" s="267"/>
      <c r="X84" s="268">
        <v>1000</v>
      </c>
      <c r="Y84" s="264">
        <v>1000</v>
      </c>
    </row>
    <row r="85" spans="14:25" ht="31.2" x14ac:dyDescent="0.25">
      <c r="N85" s="196" t="s">
        <v>179</v>
      </c>
      <c r="O85" s="195">
        <v>3</v>
      </c>
      <c r="P85" s="194">
        <v>14</v>
      </c>
      <c r="Q85" s="188">
        <v>314</v>
      </c>
      <c r="R85" s="193" t="s">
        <v>222</v>
      </c>
      <c r="S85" s="192" t="s">
        <v>1</v>
      </c>
      <c r="T85" s="185" t="s">
        <v>237</v>
      </c>
      <c r="U85" s="184"/>
      <c r="V85" s="264">
        <v>1000</v>
      </c>
      <c r="W85" s="267"/>
      <c r="X85" s="268">
        <v>1000</v>
      </c>
      <c r="Y85" s="264">
        <v>1000</v>
      </c>
    </row>
    <row r="86" spans="14:25" ht="31.2" x14ac:dyDescent="0.25">
      <c r="N86" s="191" t="s">
        <v>158</v>
      </c>
      <c r="O86" s="190">
        <v>3</v>
      </c>
      <c r="P86" s="189">
        <v>14</v>
      </c>
      <c r="Q86" s="188">
        <v>314</v>
      </c>
      <c r="R86" s="187" t="s">
        <v>222</v>
      </c>
      <c r="S86" s="186">
        <v>200</v>
      </c>
      <c r="T86" s="185" t="s">
        <v>237</v>
      </c>
      <c r="U86" s="184"/>
      <c r="V86" s="265">
        <v>1000</v>
      </c>
      <c r="W86" s="267"/>
      <c r="X86" s="266">
        <v>1000</v>
      </c>
      <c r="Y86" s="265">
        <v>1000</v>
      </c>
    </row>
    <row r="87" spans="14:25" ht="46.8" x14ac:dyDescent="0.25">
      <c r="N87" s="191" t="s">
        <v>159</v>
      </c>
      <c r="O87" s="190">
        <v>3</v>
      </c>
      <c r="P87" s="189">
        <v>14</v>
      </c>
      <c r="Q87" s="188">
        <v>314</v>
      </c>
      <c r="R87" s="187" t="s">
        <v>222</v>
      </c>
      <c r="S87" s="186">
        <v>240</v>
      </c>
      <c r="T87" s="185" t="s">
        <v>237</v>
      </c>
      <c r="U87" s="184"/>
      <c r="V87" s="265">
        <v>1000</v>
      </c>
      <c r="W87" s="267"/>
      <c r="X87" s="266">
        <v>1000</v>
      </c>
      <c r="Y87" s="265">
        <v>1000</v>
      </c>
    </row>
    <row r="88" spans="14:25" ht="15.6" x14ac:dyDescent="0.25">
      <c r="N88" s="196" t="s">
        <v>180</v>
      </c>
      <c r="O88" s="195">
        <v>4</v>
      </c>
      <c r="P88" s="194">
        <v>0</v>
      </c>
      <c r="Q88" s="188">
        <v>412</v>
      </c>
      <c r="R88" s="193" t="s">
        <v>1</v>
      </c>
      <c r="S88" s="192" t="s">
        <v>1</v>
      </c>
      <c r="T88" s="185">
        <v>0</v>
      </c>
      <c r="U88" s="184"/>
      <c r="V88" s="264">
        <v>3097094.62</v>
      </c>
      <c r="W88" s="267"/>
      <c r="X88" s="268">
        <v>4140910</v>
      </c>
      <c r="Y88" s="264">
        <v>8902471</v>
      </c>
    </row>
    <row r="89" spans="14:25" ht="15.6" x14ac:dyDescent="0.25">
      <c r="N89" s="196" t="s">
        <v>181</v>
      </c>
      <c r="O89" s="195">
        <v>4</v>
      </c>
      <c r="P89" s="194">
        <v>9</v>
      </c>
      <c r="Q89" s="188">
        <v>409</v>
      </c>
      <c r="R89" s="193" t="s">
        <v>1</v>
      </c>
      <c r="S89" s="192" t="s">
        <v>1</v>
      </c>
      <c r="T89" s="185">
        <v>0</v>
      </c>
      <c r="U89" s="184"/>
      <c r="V89" s="264">
        <v>3094094.62</v>
      </c>
      <c r="W89" s="267"/>
      <c r="X89" s="268">
        <v>4140910</v>
      </c>
      <c r="Y89" s="264">
        <v>8902471</v>
      </c>
    </row>
    <row r="90" spans="14:25" ht="93.6" x14ac:dyDescent="0.25">
      <c r="N90" s="196" t="s">
        <v>289</v>
      </c>
      <c r="O90" s="195">
        <v>4</v>
      </c>
      <c r="P90" s="194">
        <v>9</v>
      </c>
      <c r="Q90" s="188">
        <v>409</v>
      </c>
      <c r="R90" s="193" t="s">
        <v>270</v>
      </c>
      <c r="S90" s="192" t="s">
        <v>1</v>
      </c>
      <c r="T90" s="185" t="s">
        <v>237</v>
      </c>
      <c r="U90" s="184"/>
      <c r="V90" s="264">
        <v>1036079.85</v>
      </c>
      <c r="W90" s="267"/>
      <c r="X90" s="268">
        <v>1110606.97</v>
      </c>
      <c r="Y90" s="264">
        <v>0</v>
      </c>
    </row>
    <row r="91" spans="14:25" ht="109.2" x14ac:dyDescent="0.25">
      <c r="N91" s="196" t="s">
        <v>271</v>
      </c>
      <c r="O91" s="195">
        <v>4</v>
      </c>
      <c r="P91" s="194">
        <v>9</v>
      </c>
      <c r="Q91" s="188">
        <v>409</v>
      </c>
      <c r="R91" s="193" t="s">
        <v>272</v>
      </c>
      <c r="S91" s="192" t="s">
        <v>1</v>
      </c>
      <c r="T91" s="185" t="s">
        <v>237</v>
      </c>
      <c r="U91" s="184"/>
      <c r="V91" s="264">
        <v>1036079.85</v>
      </c>
      <c r="W91" s="267"/>
      <c r="X91" s="268">
        <v>1110606.97</v>
      </c>
      <c r="Y91" s="264">
        <v>0</v>
      </c>
    </row>
    <row r="92" spans="14:25" ht="31.2" x14ac:dyDescent="0.25">
      <c r="N92" s="191" t="s">
        <v>158</v>
      </c>
      <c r="O92" s="190">
        <v>4</v>
      </c>
      <c r="P92" s="189">
        <v>9</v>
      </c>
      <c r="Q92" s="188">
        <v>409</v>
      </c>
      <c r="R92" s="187" t="s">
        <v>272</v>
      </c>
      <c r="S92" s="186">
        <v>200</v>
      </c>
      <c r="T92" s="185" t="s">
        <v>237</v>
      </c>
      <c r="U92" s="184"/>
      <c r="V92" s="265">
        <v>1036079.85</v>
      </c>
      <c r="W92" s="267"/>
      <c r="X92" s="266">
        <v>1110606.97</v>
      </c>
      <c r="Y92" s="265">
        <v>0</v>
      </c>
    </row>
    <row r="93" spans="14:25" ht="46.8" x14ac:dyDescent="0.25">
      <c r="N93" s="191" t="s">
        <v>159</v>
      </c>
      <c r="O93" s="190">
        <v>4</v>
      </c>
      <c r="P93" s="189">
        <v>9</v>
      </c>
      <c r="Q93" s="188">
        <v>409</v>
      </c>
      <c r="R93" s="187" t="s">
        <v>272</v>
      </c>
      <c r="S93" s="186">
        <v>240</v>
      </c>
      <c r="T93" s="185" t="s">
        <v>237</v>
      </c>
      <c r="U93" s="184"/>
      <c r="V93" s="265">
        <v>1036079.85</v>
      </c>
      <c r="W93" s="267"/>
      <c r="X93" s="266">
        <v>1110606.97</v>
      </c>
      <c r="Y93" s="265">
        <v>0</v>
      </c>
    </row>
    <row r="94" spans="14:25" ht="31.2" x14ac:dyDescent="0.25">
      <c r="N94" s="196" t="s">
        <v>152</v>
      </c>
      <c r="O94" s="195">
        <v>4</v>
      </c>
      <c r="P94" s="194">
        <v>9</v>
      </c>
      <c r="Q94" s="188">
        <v>409</v>
      </c>
      <c r="R94" s="193" t="s">
        <v>205</v>
      </c>
      <c r="S94" s="192" t="s">
        <v>1</v>
      </c>
      <c r="T94" s="185" t="s">
        <v>237</v>
      </c>
      <c r="U94" s="184"/>
      <c r="V94" s="264">
        <v>2058014.77</v>
      </c>
      <c r="W94" s="267"/>
      <c r="X94" s="268">
        <v>3030303.03</v>
      </c>
      <c r="Y94" s="264">
        <v>8902471</v>
      </c>
    </row>
    <row r="95" spans="14:25" ht="62.4" x14ac:dyDescent="0.25">
      <c r="N95" s="196" t="s">
        <v>279</v>
      </c>
      <c r="O95" s="195">
        <v>4</v>
      </c>
      <c r="P95" s="194">
        <v>9</v>
      </c>
      <c r="Q95" s="188">
        <v>409</v>
      </c>
      <c r="R95" s="193" t="s">
        <v>280</v>
      </c>
      <c r="S95" s="192" t="s">
        <v>1</v>
      </c>
      <c r="T95" s="185" t="s">
        <v>237</v>
      </c>
      <c r="U95" s="184"/>
      <c r="V95" s="264">
        <v>0</v>
      </c>
      <c r="W95" s="267"/>
      <c r="X95" s="268">
        <v>0</v>
      </c>
      <c r="Y95" s="264">
        <v>1116793.22</v>
      </c>
    </row>
    <row r="96" spans="14:25" ht="31.2" x14ac:dyDescent="0.25">
      <c r="N96" s="191" t="s">
        <v>158</v>
      </c>
      <c r="O96" s="190">
        <v>4</v>
      </c>
      <c r="P96" s="189">
        <v>9</v>
      </c>
      <c r="Q96" s="188">
        <v>409</v>
      </c>
      <c r="R96" s="187" t="s">
        <v>280</v>
      </c>
      <c r="S96" s="186">
        <v>200</v>
      </c>
      <c r="T96" s="185" t="s">
        <v>237</v>
      </c>
      <c r="U96" s="184"/>
      <c r="V96" s="265">
        <v>0</v>
      </c>
      <c r="W96" s="267"/>
      <c r="X96" s="266">
        <v>0</v>
      </c>
      <c r="Y96" s="265">
        <v>1116793.22</v>
      </c>
    </row>
    <row r="97" spans="14:25" ht="46.8" x14ac:dyDescent="0.25">
      <c r="N97" s="191" t="s">
        <v>159</v>
      </c>
      <c r="O97" s="190">
        <v>4</v>
      </c>
      <c r="P97" s="189">
        <v>9</v>
      </c>
      <c r="Q97" s="188">
        <v>409</v>
      </c>
      <c r="R97" s="187" t="s">
        <v>280</v>
      </c>
      <c r="S97" s="186">
        <v>240</v>
      </c>
      <c r="T97" s="185" t="s">
        <v>237</v>
      </c>
      <c r="U97" s="184"/>
      <c r="V97" s="265">
        <v>0</v>
      </c>
      <c r="W97" s="267"/>
      <c r="X97" s="266">
        <v>0</v>
      </c>
      <c r="Y97" s="265">
        <v>1116793.22</v>
      </c>
    </row>
    <row r="98" spans="14:25" ht="46.8" x14ac:dyDescent="0.25">
      <c r="N98" s="196" t="s">
        <v>281</v>
      </c>
      <c r="O98" s="195">
        <v>4</v>
      </c>
      <c r="P98" s="194">
        <v>9</v>
      </c>
      <c r="Q98" s="188">
        <v>409</v>
      </c>
      <c r="R98" s="193" t="s">
        <v>282</v>
      </c>
      <c r="S98" s="192" t="s">
        <v>1</v>
      </c>
      <c r="T98" s="185" t="s">
        <v>237</v>
      </c>
      <c r="U98" s="184"/>
      <c r="V98" s="264">
        <v>0</v>
      </c>
      <c r="W98" s="267"/>
      <c r="X98" s="268">
        <v>0</v>
      </c>
      <c r="Y98" s="264">
        <v>150000</v>
      </c>
    </row>
    <row r="99" spans="14:25" ht="31.2" x14ac:dyDescent="0.25">
      <c r="N99" s="191" t="s">
        <v>158</v>
      </c>
      <c r="O99" s="190">
        <v>4</v>
      </c>
      <c r="P99" s="189">
        <v>9</v>
      </c>
      <c r="Q99" s="188">
        <v>409</v>
      </c>
      <c r="R99" s="187" t="s">
        <v>282</v>
      </c>
      <c r="S99" s="186">
        <v>200</v>
      </c>
      <c r="T99" s="185" t="s">
        <v>237</v>
      </c>
      <c r="U99" s="184"/>
      <c r="V99" s="265">
        <v>0</v>
      </c>
      <c r="W99" s="267"/>
      <c r="X99" s="266">
        <v>0</v>
      </c>
      <c r="Y99" s="265">
        <v>150000</v>
      </c>
    </row>
    <row r="100" spans="14:25" ht="46.8" x14ac:dyDescent="0.25">
      <c r="N100" s="191" t="s">
        <v>159</v>
      </c>
      <c r="O100" s="190">
        <v>4</v>
      </c>
      <c r="P100" s="189">
        <v>9</v>
      </c>
      <c r="Q100" s="188">
        <v>409</v>
      </c>
      <c r="R100" s="187" t="s">
        <v>282</v>
      </c>
      <c r="S100" s="186">
        <v>240</v>
      </c>
      <c r="T100" s="185" t="s">
        <v>237</v>
      </c>
      <c r="U100" s="184"/>
      <c r="V100" s="265">
        <v>0</v>
      </c>
      <c r="W100" s="267"/>
      <c r="X100" s="266">
        <v>0</v>
      </c>
      <c r="Y100" s="265">
        <v>150000</v>
      </c>
    </row>
    <row r="101" spans="14:25" ht="156" x14ac:dyDescent="0.25">
      <c r="N101" s="258" t="s">
        <v>285</v>
      </c>
      <c r="O101" s="256">
        <v>4</v>
      </c>
      <c r="P101" s="261">
        <v>9</v>
      </c>
      <c r="Q101" s="263">
        <v>409</v>
      </c>
      <c r="R101" s="257" t="s">
        <v>286</v>
      </c>
      <c r="S101" s="262" t="s">
        <v>1</v>
      </c>
      <c r="T101" s="185"/>
      <c r="U101" s="184"/>
      <c r="V101" s="264">
        <v>2037434.62</v>
      </c>
      <c r="W101" s="267"/>
      <c r="X101" s="268">
        <v>3000000</v>
      </c>
      <c r="Y101" s="264">
        <v>7559321</v>
      </c>
    </row>
    <row r="102" spans="14:25" ht="31.2" x14ac:dyDescent="0.25">
      <c r="N102" s="255" t="s">
        <v>158</v>
      </c>
      <c r="O102" s="253">
        <v>4</v>
      </c>
      <c r="P102" s="260">
        <v>9</v>
      </c>
      <c r="Q102" s="263">
        <v>409</v>
      </c>
      <c r="R102" s="254" t="s">
        <v>286</v>
      </c>
      <c r="S102" s="259">
        <v>200</v>
      </c>
      <c r="T102" s="185"/>
      <c r="U102" s="184"/>
      <c r="V102" s="265">
        <v>2037434.62</v>
      </c>
      <c r="W102" s="267"/>
      <c r="X102" s="266">
        <v>3000000</v>
      </c>
      <c r="Y102" s="265">
        <v>7559321</v>
      </c>
    </row>
    <row r="103" spans="14:25" ht="46.8" x14ac:dyDescent="0.25">
      <c r="N103" s="255" t="s">
        <v>159</v>
      </c>
      <c r="O103" s="253">
        <v>4</v>
      </c>
      <c r="P103" s="260">
        <v>9</v>
      </c>
      <c r="Q103" s="263">
        <v>409</v>
      </c>
      <c r="R103" s="254" t="s">
        <v>286</v>
      </c>
      <c r="S103" s="259">
        <v>240</v>
      </c>
      <c r="T103" s="185"/>
      <c r="U103" s="184"/>
      <c r="V103" s="265">
        <v>2037434.62</v>
      </c>
      <c r="W103" s="267"/>
      <c r="X103" s="266">
        <v>3000000</v>
      </c>
      <c r="Y103" s="265">
        <v>7559321</v>
      </c>
    </row>
    <row r="104" spans="14:25" ht="171.6" x14ac:dyDescent="0.25">
      <c r="N104" s="258" t="s">
        <v>287</v>
      </c>
      <c r="O104" s="256">
        <v>4</v>
      </c>
      <c r="P104" s="261">
        <v>9</v>
      </c>
      <c r="Q104" s="263">
        <v>409</v>
      </c>
      <c r="R104" s="257" t="s">
        <v>288</v>
      </c>
      <c r="S104" s="262" t="s">
        <v>1</v>
      </c>
      <c r="T104" s="185"/>
      <c r="U104" s="184"/>
      <c r="V104" s="264">
        <v>20580.150000000001</v>
      </c>
      <c r="W104" s="267"/>
      <c r="X104" s="268">
        <v>30303.03</v>
      </c>
      <c r="Y104" s="264">
        <v>76356.78</v>
      </c>
    </row>
    <row r="105" spans="14:25" ht="31.2" x14ac:dyDescent="0.25">
      <c r="N105" s="255" t="s">
        <v>158</v>
      </c>
      <c r="O105" s="253">
        <v>4</v>
      </c>
      <c r="P105" s="260">
        <v>9</v>
      </c>
      <c r="Q105" s="263">
        <v>409</v>
      </c>
      <c r="R105" s="254" t="s">
        <v>288</v>
      </c>
      <c r="S105" s="259">
        <v>200</v>
      </c>
      <c r="T105" s="185"/>
      <c r="U105" s="184"/>
      <c r="V105" s="265">
        <v>20580.150000000001</v>
      </c>
      <c r="W105" s="267"/>
      <c r="X105" s="266">
        <v>30303.03</v>
      </c>
      <c r="Y105" s="265">
        <v>76356.78</v>
      </c>
    </row>
    <row r="106" spans="14:25" ht="46.8" x14ac:dyDescent="0.25">
      <c r="N106" s="255" t="s">
        <v>159</v>
      </c>
      <c r="O106" s="253">
        <v>4</v>
      </c>
      <c r="P106" s="260">
        <v>9</v>
      </c>
      <c r="Q106" s="263">
        <v>409</v>
      </c>
      <c r="R106" s="254" t="s">
        <v>288</v>
      </c>
      <c r="S106" s="259">
        <v>240</v>
      </c>
      <c r="T106" s="185"/>
      <c r="U106" s="184"/>
      <c r="V106" s="265">
        <v>20580.150000000001</v>
      </c>
      <c r="W106" s="267"/>
      <c r="X106" s="266">
        <v>30303.03</v>
      </c>
      <c r="Y106" s="265">
        <v>76356.78</v>
      </c>
    </row>
    <row r="107" spans="14:25" ht="31.2" x14ac:dyDescent="0.25">
      <c r="N107" s="196" t="s">
        <v>182</v>
      </c>
      <c r="O107" s="195">
        <v>4</v>
      </c>
      <c r="P107" s="194">
        <v>12</v>
      </c>
      <c r="Q107" s="188">
        <v>412</v>
      </c>
      <c r="R107" s="193" t="s">
        <v>1</v>
      </c>
      <c r="S107" s="192" t="s">
        <v>1</v>
      </c>
      <c r="T107" s="185">
        <v>0</v>
      </c>
      <c r="U107" s="184"/>
      <c r="V107" s="264">
        <v>3000</v>
      </c>
      <c r="W107" s="267"/>
      <c r="X107" s="268">
        <v>0</v>
      </c>
      <c r="Y107" s="264">
        <v>0</v>
      </c>
    </row>
    <row r="108" spans="14:25" ht="93.6" x14ac:dyDescent="0.25">
      <c r="N108" s="196" t="s">
        <v>183</v>
      </c>
      <c r="O108" s="195">
        <v>4</v>
      </c>
      <c r="P108" s="194">
        <v>12</v>
      </c>
      <c r="Q108" s="188">
        <v>412</v>
      </c>
      <c r="R108" s="193" t="s">
        <v>223</v>
      </c>
      <c r="S108" s="192" t="s">
        <v>1</v>
      </c>
      <c r="T108" s="185" t="s">
        <v>237</v>
      </c>
      <c r="U108" s="184"/>
      <c r="V108" s="264">
        <v>1000</v>
      </c>
      <c r="W108" s="267"/>
      <c r="X108" s="268">
        <v>0</v>
      </c>
      <c r="Y108" s="264">
        <v>0</v>
      </c>
    </row>
    <row r="109" spans="14:25" ht="93.6" x14ac:dyDescent="0.25">
      <c r="N109" s="196" t="s">
        <v>184</v>
      </c>
      <c r="O109" s="195">
        <v>4</v>
      </c>
      <c r="P109" s="194">
        <v>12</v>
      </c>
      <c r="Q109" s="188">
        <v>412</v>
      </c>
      <c r="R109" s="193" t="s">
        <v>224</v>
      </c>
      <c r="S109" s="192" t="s">
        <v>1</v>
      </c>
      <c r="T109" s="185" t="s">
        <v>237</v>
      </c>
      <c r="U109" s="184"/>
      <c r="V109" s="264">
        <v>1000</v>
      </c>
      <c r="W109" s="267"/>
      <c r="X109" s="268">
        <v>0</v>
      </c>
      <c r="Y109" s="264">
        <v>0</v>
      </c>
    </row>
    <row r="110" spans="14:25" ht="15.6" x14ac:dyDescent="0.25">
      <c r="N110" s="191" t="s">
        <v>160</v>
      </c>
      <c r="O110" s="190">
        <v>4</v>
      </c>
      <c r="P110" s="189">
        <v>12</v>
      </c>
      <c r="Q110" s="188">
        <v>412</v>
      </c>
      <c r="R110" s="187" t="s">
        <v>224</v>
      </c>
      <c r="S110" s="186">
        <v>800</v>
      </c>
      <c r="T110" s="185" t="s">
        <v>237</v>
      </c>
      <c r="U110" s="184"/>
      <c r="V110" s="265">
        <v>1000</v>
      </c>
      <c r="W110" s="267"/>
      <c r="X110" s="266">
        <v>0</v>
      </c>
      <c r="Y110" s="265">
        <v>0</v>
      </c>
    </row>
    <row r="111" spans="14:25" ht="62.4" x14ac:dyDescent="0.25">
      <c r="N111" s="191" t="s">
        <v>185</v>
      </c>
      <c r="O111" s="190">
        <v>4</v>
      </c>
      <c r="P111" s="189">
        <v>12</v>
      </c>
      <c r="Q111" s="188">
        <v>412</v>
      </c>
      <c r="R111" s="187" t="s">
        <v>224</v>
      </c>
      <c r="S111" s="186">
        <v>810</v>
      </c>
      <c r="T111" s="185" t="s">
        <v>237</v>
      </c>
      <c r="U111" s="184"/>
      <c r="V111" s="265">
        <v>1000</v>
      </c>
      <c r="W111" s="267"/>
      <c r="X111" s="266">
        <v>0</v>
      </c>
      <c r="Y111" s="265">
        <v>0</v>
      </c>
    </row>
    <row r="112" spans="14:25" ht="78" x14ac:dyDescent="0.25">
      <c r="N112" s="196" t="s">
        <v>186</v>
      </c>
      <c r="O112" s="195">
        <v>4</v>
      </c>
      <c r="P112" s="194">
        <v>12</v>
      </c>
      <c r="Q112" s="188">
        <v>412</v>
      </c>
      <c r="R112" s="193" t="s">
        <v>225</v>
      </c>
      <c r="S112" s="192" t="s">
        <v>1</v>
      </c>
      <c r="T112" s="185" t="s">
        <v>237</v>
      </c>
      <c r="U112" s="184"/>
      <c r="V112" s="264">
        <v>2000</v>
      </c>
      <c r="W112" s="267"/>
      <c r="X112" s="268">
        <v>0</v>
      </c>
      <c r="Y112" s="264">
        <v>0</v>
      </c>
    </row>
    <row r="113" spans="14:25" ht="93.6" x14ac:dyDescent="0.25">
      <c r="N113" s="196" t="s">
        <v>187</v>
      </c>
      <c r="O113" s="195">
        <v>4</v>
      </c>
      <c r="P113" s="194">
        <v>12</v>
      </c>
      <c r="Q113" s="188">
        <v>412</v>
      </c>
      <c r="R113" s="193" t="s">
        <v>226</v>
      </c>
      <c r="S113" s="192" t="s">
        <v>1</v>
      </c>
      <c r="T113" s="185" t="s">
        <v>237</v>
      </c>
      <c r="U113" s="184"/>
      <c r="V113" s="264">
        <v>2000</v>
      </c>
      <c r="W113" s="267"/>
      <c r="X113" s="268">
        <v>0</v>
      </c>
      <c r="Y113" s="264">
        <v>0</v>
      </c>
    </row>
    <row r="114" spans="14:25" ht="15.6" x14ac:dyDescent="0.25">
      <c r="N114" s="191" t="s">
        <v>160</v>
      </c>
      <c r="O114" s="190">
        <v>4</v>
      </c>
      <c r="P114" s="189">
        <v>12</v>
      </c>
      <c r="Q114" s="188">
        <v>412</v>
      </c>
      <c r="R114" s="187" t="s">
        <v>226</v>
      </c>
      <c r="S114" s="186">
        <v>800</v>
      </c>
      <c r="T114" s="185" t="s">
        <v>237</v>
      </c>
      <c r="U114" s="184"/>
      <c r="V114" s="265">
        <v>2000</v>
      </c>
      <c r="W114" s="267"/>
      <c r="X114" s="266">
        <v>0</v>
      </c>
      <c r="Y114" s="265">
        <v>0</v>
      </c>
    </row>
    <row r="115" spans="14:25" ht="62.4" x14ac:dyDescent="0.25">
      <c r="N115" s="191" t="s">
        <v>185</v>
      </c>
      <c r="O115" s="190">
        <v>4</v>
      </c>
      <c r="P115" s="189">
        <v>12</v>
      </c>
      <c r="Q115" s="188">
        <v>412</v>
      </c>
      <c r="R115" s="187" t="s">
        <v>226</v>
      </c>
      <c r="S115" s="186">
        <v>810</v>
      </c>
      <c r="T115" s="185" t="s">
        <v>237</v>
      </c>
      <c r="U115" s="184"/>
      <c r="V115" s="265">
        <v>2000</v>
      </c>
      <c r="W115" s="267"/>
      <c r="X115" s="266">
        <v>0</v>
      </c>
      <c r="Y115" s="265">
        <v>0</v>
      </c>
    </row>
    <row r="116" spans="14:25" ht="31.2" x14ac:dyDescent="0.25">
      <c r="N116" s="196" t="s">
        <v>188</v>
      </c>
      <c r="O116" s="195">
        <v>5</v>
      </c>
      <c r="P116" s="194">
        <v>0</v>
      </c>
      <c r="Q116" s="188">
        <v>503</v>
      </c>
      <c r="R116" s="193" t="s">
        <v>1</v>
      </c>
      <c r="S116" s="192" t="s">
        <v>1</v>
      </c>
      <c r="T116" s="185">
        <v>0</v>
      </c>
      <c r="U116" s="184"/>
      <c r="V116" s="264">
        <v>1756068.55</v>
      </c>
      <c r="W116" s="267"/>
      <c r="X116" s="268">
        <v>500592.48</v>
      </c>
      <c r="Y116" s="264">
        <v>374037.73</v>
      </c>
    </row>
    <row r="117" spans="14:25" ht="15.6" x14ac:dyDescent="0.25">
      <c r="N117" s="196" t="s">
        <v>189</v>
      </c>
      <c r="O117" s="195">
        <v>5</v>
      </c>
      <c r="P117" s="194">
        <v>3</v>
      </c>
      <c r="Q117" s="188">
        <v>503</v>
      </c>
      <c r="R117" s="193" t="s">
        <v>1</v>
      </c>
      <c r="S117" s="192" t="s">
        <v>1</v>
      </c>
      <c r="T117" s="185">
        <v>0</v>
      </c>
      <c r="U117" s="184"/>
      <c r="V117" s="264">
        <v>1756068.55</v>
      </c>
      <c r="W117" s="267"/>
      <c r="X117" s="268">
        <v>500592.48</v>
      </c>
      <c r="Y117" s="264">
        <v>374037.73</v>
      </c>
    </row>
    <row r="118" spans="14:25" ht="62.4" x14ac:dyDescent="0.25">
      <c r="N118" s="196" t="s">
        <v>273</v>
      </c>
      <c r="O118" s="195">
        <v>5</v>
      </c>
      <c r="P118" s="194">
        <v>3</v>
      </c>
      <c r="Q118" s="188">
        <v>503</v>
      </c>
      <c r="R118" s="193" t="s">
        <v>227</v>
      </c>
      <c r="S118" s="192" t="s">
        <v>1</v>
      </c>
      <c r="T118" s="185" t="s">
        <v>237</v>
      </c>
      <c r="U118" s="184"/>
      <c r="V118" s="264">
        <v>1000</v>
      </c>
      <c r="W118" s="267"/>
      <c r="X118" s="268">
        <v>1000</v>
      </c>
      <c r="Y118" s="264">
        <v>1000</v>
      </c>
    </row>
    <row r="119" spans="14:25" ht="78" x14ac:dyDescent="0.25">
      <c r="N119" s="196" t="s">
        <v>274</v>
      </c>
      <c r="O119" s="195">
        <v>5</v>
      </c>
      <c r="P119" s="194">
        <v>3</v>
      </c>
      <c r="Q119" s="188">
        <v>503</v>
      </c>
      <c r="R119" s="193" t="s">
        <v>228</v>
      </c>
      <c r="S119" s="192" t="s">
        <v>1</v>
      </c>
      <c r="T119" s="185" t="s">
        <v>237</v>
      </c>
      <c r="U119" s="184"/>
      <c r="V119" s="264">
        <v>1000</v>
      </c>
      <c r="W119" s="267"/>
      <c r="X119" s="268">
        <v>1000</v>
      </c>
      <c r="Y119" s="264">
        <v>1000</v>
      </c>
    </row>
    <row r="120" spans="14:25" ht="31.2" x14ac:dyDescent="0.25">
      <c r="N120" s="191" t="s">
        <v>158</v>
      </c>
      <c r="O120" s="190">
        <v>5</v>
      </c>
      <c r="P120" s="189">
        <v>3</v>
      </c>
      <c r="Q120" s="188">
        <v>503</v>
      </c>
      <c r="R120" s="187" t="s">
        <v>228</v>
      </c>
      <c r="S120" s="186">
        <v>200</v>
      </c>
      <c r="T120" s="185" t="s">
        <v>237</v>
      </c>
      <c r="U120" s="184"/>
      <c r="V120" s="265">
        <v>1000</v>
      </c>
      <c r="W120" s="267"/>
      <c r="X120" s="266">
        <v>1000</v>
      </c>
      <c r="Y120" s="265">
        <v>1000</v>
      </c>
    </row>
    <row r="121" spans="14:25" ht="46.8" x14ac:dyDescent="0.25">
      <c r="N121" s="191" t="s">
        <v>159</v>
      </c>
      <c r="O121" s="190">
        <v>5</v>
      </c>
      <c r="P121" s="189">
        <v>3</v>
      </c>
      <c r="Q121" s="188">
        <v>503</v>
      </c>
      <c r="R121" s="187" t="s">
        <v>228</v>
      </c>
      <c r="S121" s="186">
        <v>240</v>
      </c>
      <c r="T121" s="185" t="s">
        <v>237</v>
      </c>
      <c r="U121" s="184"/>
      <c r="V121" s="265">
        <v>1000</v>
      </c>
      <c r="W121" s="267"/>
      <c r="X121" s="266">
        <v>1000</v>
      </c>
      <c r="Y121" s="265">
        <v>1000</v>
      </c>
    </row>
    <row r="122" spans="14:25" ht="31.2" x14ac:dyDescent="0.25">
      <c r="N122" s="196" t="s">
        <v>152</v>
      </c>
      <c r="O122" s="195">
        <v>5</v>
      </c>
      <c r="P122" s="194">
        <v>3</v>
      </c>
      <c r="Q122" s="188">
        <v>503</v>
      </c>
      <c r="R122" s="193" t="s">
        <v>205</v>
      </c>
      <c r="S122" s="192" t="s">
        <v>1</v>
      </c>
      <c r="T122" s="185" t="s">
        <v>237</v>
      </c>
      <c r="U122" s="184"/>
      <c r="V122" s="264">
        <v>1755068.55</v>
      </c>
      <c r="W122" s="267"/>
      <c r="X122" s="268">
        <v>499592.48</v>
      </c>
      <c r="Y122" s="264">
        <v>373037.73</v>
      </c>
    </row>
    <row r="123" spans="14:25" ht="15.6" x14ac:dyDescent="0.25">
      <c r="N123" s="196" t="s">
        <v>190</v>
      </c>
      <c r="O123" s="195">
        <v>5</v>
      </c>
      <c r="P123" s="194">
        <v>3</v>
      </c>
      <c r="Q123" s="188">
        <v>503</v>
      </c>
      <c r="R123" s="193" t="s">
        <v>229</v>
      </c>
      <c r="S123" s="192" t="s">
        <v>1</v>
      </c>
      <c r="T123" s="185" t="s">
        <v>237</v>
      </c>
      <c r="U123" s="184"/>
      <c r="V123" s="264">
        <v>347107</v>
      </c>
      <c r="W123" s="267"/>
      <c r="X123" s="268">
        <v>347107</v>
      </c>
      <c r="Y123" s="264">
        <v>347107</v>
      </c>
    </row>
    <row r="124" spans="14:25" ht="31.2" x14ac:dyDescent="0.25">
      <c r="N124" s="191" t="s">
        <v>158</v>
      </c>
      <c r="O124" s="190">
        <v>5</v>
      </c>
      <c r="P124" s="189">
        <v>3</v>
      </c>
      <c r="Q124" s="188">
        <v>503</v>
      </c>
      <c r="R124" s="187" t="s">
        <v>229</v>
      </c>
      <c r="S124" s="186">
        <v>200</v>
      </c>
      <c r="T124" s="185" t="s">
        <v>237</v>
      </c>
      <c r="U124" s="184"/>
      <c r="V124" s="265">
        <v>347107</v>
      </c>
      <c r="W124" s="267"/>
      <c r="X124" s="266">
        <v>347107</v>
      </c>
      <c r="Y124" s="265">
        <v>347107</v>
      </c>
    </row>
    <row r="125" spans="14:25" ht="46.8" x14ac:dyDescent="0.25">
      <c r="N125" s="191" t="s">
        <v>159</v>
      </c>
      <c r="O125" s="190">
        <v>5</v>
      </c>
      <c r="P125" s="189">
        <v>3</v>
      </c>
      <c r="Q125" s="188">
        <v>503</v>
      </c>
      <c r="R125" s="187" t="s">
        <v>229</v>
      </c>
      <c r="S125" s="186">
        <v>240</v>
      </c>
      <c r="T125" s="185" t="s">
        <v>237</v>
      </c>
      <c r="U125" s="184"/>
      <c r="V125" s="265">
        <v>347107</v>
      </c>
      <c r="W125" s="267"/>
      <c r="X125" s="266">
        <v>347107</v>
      </c>
      <c r="Y125" s="265">
        <v>347107</v>
      </c>
    </row>
    <row r="126" spans="14:25" ht="15.6" x14ac:dyDescent="0.25">
      <c r="N126" s="196" t="s">
        <v>191</v>
      </c>
      <c r="O126" s="195">
        <v>5</v>
      </c>
      <c r="P126" s="194">
        <v>3</v>
      </c>
      <c r="Q126" s="188">
        <v>503</v>
      </c>
      <c r="R126" s="193" t="s">
        <v>230</v>
      </c>
      <c r="S126" s="192" t="s">
        <v>1</v>
      </c>
      <c r="T126" s="185" t="s">
        <v>237</v>
      </c>
      <c r="U126" s="184"/>
      <c r="V126" s="264">
        <v>104140</v>
      </c>
      <c r="W126" s="267"/>
      <c r="X126" s="268">
        <v>104140</v>
      </c>
      <c r="Y126" s="264">
        <v>19253.650000000001</v>
      </c>
    </row>
    <row r="127" spans="14:25" ht="31.2" x14ac:dyDescent="0.25">
      <c r="N127" s="191" t="s">
        <v>158</v>
      </c>
      <c r="O127" s="190">
        <v>5</v>
      </c>
      <c r="P127" s="189">
        <v>3</v>
      </c>
      <c r="Q127" s="188">
        <v>503</v>
      </c>
      <c r="R127" s="187" t="s">
        <v>230</v>
      </c>
      <c r="S127" s="186">
        <v>200</v>
      </c>
      <c r="T127" s="185" t="s">
        <v>237</v>
      </c>
      <c r="U127" s="184"/>
      <c r="V127" s="265">
        <v>104140</v>
      </c>
      <c r="W127" s="267"/>
      <c r="X127" s="266">
        <v>104140</v>
      </c>
      <c r="Y127" s="265">
        <v>19253.650000000001</v>
      </c>
    </row>
    <row r="128" spans="14:25" ht="46.8" x14ac:dyDescent="0.25">
      <c r="N128" s="191" t="s">
        <v>159</v>
      </c>
      <c r="O128" s="190">
        <v>5</v>
      </c>
      <c r="P128" s="189">
        <v>3</v>
      </c>
      <c r="Q128" s="188">
        <v>503</v>
      </c>
      <c r="R128" s="187" t="s">
        <v>230</v>
      </c>
      <c r="S128" s="186">
        <v>240</v>
      </c>
      <c r="T128" s="185" t="s">
        <v>237</v>
      </c>
      <c r="U128" s="184"/>
      <c r="V128" s="265">
        <v>104140</v>
      </c>
      <c r="W128" s="267"/>
      <c r="X128" s="266">
        <v>104140</v>
      </c>
      <c r="Y128" s="265">
        <v>19253.650000000001</v>
      </c>
    </row>
    <row r="129" spans="14:25" ht="15.6" x14ac:dyDescent="0.25">
      <c r="N129" s="196" t="s">
        <v>192</v>
      </c>
      <c r="O129" s="195">
        <v>5</v>
      </c>
      <c r="P129" s="194">
        <v>3</v>
      </c>
      <c r="Q129" s="188">
        <v>503</v>
      </c>
      <c r="R129" s="193" t="s">
        <v>231</v>
      </c>
      <c r="S129" s="192" t="s">
        <v>1</v>
      </c>
      <c r="T129" s="185" t="s">
        <v>237</v>
      </c>
      <c r="U129" s="184"/>
      <c r="V129" s="264">
        <v>55649.55</v>
      </c>
      <c r="W129" s="267"/>
      <c r="X129" s="268">
        <v>41668.400000000001</v>
      </c>
      <c r="Y129" s="264">
        <v>0</v>
      </c>
    </row>
    <row r="130" spans="14:25" ht="31.2" x14ac:dyDescent="0.25">
      <c r="N130" s="191" t="s">
        <v>158</v>
      </c>
      <c r="O130" s="190">
        <v>5</v>
      </c>
      <c r="P130" s="189">
        <v>3</v>
      </c>
      <c r="Q130" s="188">
        <v>503</v>
      </c>
      <c r="R130" s="187" t="s">
        <v>231</v>
      </c>
      <c r="S130" s="186">
        <v>200</v>
      </c>
      <c r="T130" s="185" t="s">
        <v>237</v>
      </c>
      <c r="U130" s="184"/>
      <c r="V130" s="265">
        <v>55649.55</v>
      </c>
      <c r="W130" s="267"/>
      <c r="X130" s="266">
        <v>41668.400000000001</v>
      </c>
      <c r="Y130" s="265">
        <v>0</v>
      </c>
    </row>
    <row r="131" spans="14:25" ht="46.8" x14ac:dyDescent="0.25">
      <c r="N131" s="191" t="s">
        <v>159</v>
      </c>
      <c r="O131" s="190">
        <v>5</v>
      </c>
      <c r="P131" s="189">
        <v>3</v>
      </c>
      <c r="Q131" s="188">
        <v>503</v>
      </c>
      <c r="R131" s="187" t="s">
        <v>231</v>
      </c>
      <c r="S131" s="186">
        <v>240</v>
      </c>
      <c r="T131" s="185" t="s">
        <v>237</v>
      </c>
      <c r="U131" s="184"/>
      <c r="V131" s="265">
        <v>55649.55</v>
      </c>
      <c r="W131" s="267"/>
      <c r="X131" s="266">
        <v>41668.400000000001</v>
      </c>
      <c r="Y131" s="265">
        <v>0</v>
      </c>
    </row>
    <row r="132" spans="14:25" ht="15.6" x14ac:dyDescent="0.25">
      <c r="N132" s="196" t="s">
        <v>193</v>
      </c>
      <c r="O132" s="195">
        <v>5</v>
      </c>
      <c r="P132" s="194">
        <v>3</v>
      </c>
      <c r="Q132" s="188">
        <v>503</v>
      </c>
      <c r="R132" s="193" t="s">
        <v>232</v>
      </c>
      <c r="S132" s="192" t="s">
        <v>1</v>
      </c>
      <c r="T132" s="185" t="s">
        <v>237</v>
      </c>
      <c r="U132" s="184"/>
      <c r="V132" s="264">
        <v>37060</v>
      </c>
      <c r="W132" s="267"/>
      <c r="X132" s="268">
        <v>0</v>
      </c>
      <c r="Y132" s="264">
        <v>0</v>
      </c>
    </row>
    <row r="133" spans="14:25" ht="31.2" x14ac:dyDescent="0.25">
      <c r="N133" s="191" t="s">
        <v>158</v>
      </c>
      <c r="O133" s="190">
        <v>5</v>
      </c>
      <c r="P133" s="189">
        <v>3</v>
      </c>
      <c r="Q133" s="188">
        <v>503</v>
      </c>
      <c r="R133" s="187" t="s">
        <v>232</v>
      </c>
      <c r="S133" s="186">
        <v>200</v>
      </c>
      <c r="T133" s="185" t="s">
        <v>237</v>
      </c>
      <c r="U133" s="184"/>
      <c r="V133" s="265">
        <v>37060</v>
      </c>
      <c r="W133" s="267"/>
      <c r="X133" s="266">
        <v>0</v>
      </c>
      <c r="Y133" s="265">
        <v>0</v>
      </c>
    </row>
    <row r="134" spans="14:25" ht="46.8" x14ac:dyDescent="0.25">
      <c r="N134" s="191" t="s">
        <v>159</v>
      </c>
      <c r="O134" s="190">
        <v>5</v>
      </c>
      <c r="P134" s="189">
        <v>3</v>
      </c>
      <c r="Q134" s="188">
        <v>503</v>
      </c>
      <c r="R134" s="187" t="s">
        <v>232</v>
      </c>
      <c r="S134" s="186">
        <v>240</v>
      </c>
      <c r="T134" s="185" t="s">
        <v>237</v>
      </c>
      <c r="U134" s="184"/>
      <c r="V134" s="265">
        <v>37060</v>
      </c>
      <c r="W134" s="267"/>
      <c r="X134" s="266">
        <v>0</v>
      </c>
      <c r="Y134" s="265">
        <v>0</v>
      </c>
    </row>
    <row r="135" spans="14:25" ht="15.6" x14ac:dyDescent="0.25">
      <c r="N135" s="196" t="s">
        <v>194</v>
      </c>
      <c r="O135" s="195">
        <v>5</v>
      </c>
      <c r="P135" s="194">
        <v>3</v>
      </c>
      <c r="Q135" s="188">
        <v>503</v>
      </c>
      <c r="R135" s="193" t="s">
        <v>233</v>
      </c>
      <c r="S135" s="192" t="s">
        <v>1</v>
      </c>
      <c r="T135" s="185" t="s">
        <v>237</v>
      </c>
      <c r="U135" s="184"/>
      <c r="V135" s="264">
        <v>348955.2</v>
      </c>
      <c r="W135" s="267"/>
      <c r="X135" s="268">
        <v>6677.08</v>
      </c>
      <c r="Y135" s="264">
        <v>6677.08</v>
      </c>
    </row>
    <row r="136" spans="14:25" ht="31.2" x14ac:dyDescent="0.25">
      <c r="N136" s="191" t="s">
        <v>158</v>
      </c>
      <c r="O136" s="190">
        <v>5</v>
      </c>
      <c r="P136" s="189">
        <v>3</v>
      </c>
      <c r="Q136" s="188">
        <v>503</v>
      </c>
      <c r="R136" s="187" t="s">
        <v>233</v>
      </c>
      <c r="S136" s="186">
        <v>200</v>
      </c>
      <c r="T136" s="185" t="s">
        <v>237</v>
      </c>
      <c r="U136" s="184"/>
      <c r="V136" s="265">
        <v>348955.2</v>
      </c>
      <c r="W136" s="267"/>
      <c r="X136" s="266">
        <v>6677.08</v>
      </c>
      <c r="Y136" s="265">
        <v>6677.08</v>
      </c>
    </row>
    <row r="137" spans="14:25" ht="46.8" x14ac:dyDescent="0.25">
      <c r="N137" s="191" t="s">
        <v>159</v>
      </c>
      <c r="O137" s="190">
        <v>5</v>
      </c>
      <c r="P137" s="189">
        <v>3</v>
      </c>
      <c r="Q137" s="188">
        <v>503</v>
      </c>
      <c r="R137" s="187" t="s">
        <v>233</v>
      </c>
      <c r="S137" s="186">
        <v>240</v>
      </c>
      <c r="T137" s="185" t="s">
        <v>237</v>
      </c>
      <c r="U137" s="184"/>
      <c r="V137" s="265">
        <v>348955.2</v>
      </c>
      <c r="W137" s="267"/>
      <c r="X137" s="266">
        <v>6677.08</v>
      </c>
      <c r="Y137" s="265">
        <v>6677.08</v>
      </c>
    </row>
    <row r="138" spans="14:25" ht="109.2" x14ac:dyDescent="0.25">
      <c r="N138" s="233" t="s">
        <v>283</v>
      </c>
      <c r="O138" s="232">
        <v>5</v>
      </c>
      <c r="P138" s="231">
        <v>3</v>
      </c>
      <c r="Q138" s="225">
        <v>503</v>
      </c>
      <c r="R138" s="230" t="s">
        <v>284</v>
      </c>
      <c r="S138" s="229" t="s">
        <v>1</v>
      </c>
      <c r="T138" s="222" t="s">
        <v>237</v>
      </c>
      <c r="U138" s="221"/>
      <c r="V138" s="264">
        <v>662156.80000000005</v>
      </c>
      <c r="W138" s="267"/>
      <c r="X138" s="268">
        <v>0</v>
      </c>
      <c r="Y138" s="264">
        <v>0</v>
      </c>
    </row>
    <row r="139" spans="14:25" ht="31.2" x14ac:dyDescent="0.25">
      <c r="N139" s="228" t="s">
        <v>158</v>
      </c>
      <c r="O139" s="227">
        <v>5</v>
      </c>
      <c r="P139" s="226">
        <v>3</v>
      </c>
      <c r="Q139" s="225">
        <v>503</v>
      </c>
      <c r="R139" s="224" t="s">
        <v>284</v>
      </c>
      <c r="S139" s="223">
        <v>200</v>
      </c>
      <c r="T139" s="222" t="s">
        <v>237</v>
      </c>
      <c r="U139" s="221"/>
      <c r="V139" s="265">
        <v>662156.80000000005</v>
      </c>
      <c r="W139" s="267"/>
      <c r="X139" s="266">
        <v>0</v>
      </c>
      <c r="Y139" s="265">
        <v>0</v>
      </c>
    </row>
    <row r="140" spans="14:25" ht="46.8" x14ac:dyDescent="0.25">
      <c r="N140" s="228" t="s">
        <v>159</v>
      </c>
      <c r="O140" s="227">
        <v>5</v>
      </c>
      <c r="P140" s="226">
        <v>3</v>
      </c>
      <c r="Q140" s="225">
        <v>503</v>
      </c>
      <c r="R140" s="224" t="s">
        <v>284</v>
      </c>
      <c r="S140" s="223">
        <v>240</v>
      </c>
      <c r="T140" s="222" t="s">
        <v>237</v>
      </c>
      <c r="U140" s="221"/>
      <c r="V140" s="265">
        <v>662156.80000000005</v>
      </c>
      <c r="W140" s="267"/>
      <c r="X140" s="266">
        <v>0</v>
      </c>
      <c r="Y140" s="265">
        <v>0</v>
      </c>
    </row>
    <row r="141" spans="14:25" ht="109.2" x14ac:dyDescent="0.25">
      <c r="N141" s="196" t="s">
        <v>249</v>
      </c>
      <c r="O141" s="195">
        <v>5</v>
      </c>
      <c r="P141" s="194">
        <v>3</v>
      </c>
      <c r="Q141" s="188">
        <v>503</v>
      </c>
      <c r="R141" s="193" t="s">
        <v>250</v>
      </c>
      <c r="S141" s="192" t="s">
        <v>1</v>
      </c>
      <c r="T141" s="185" t="s">
        <v>237</v>
      </c>
      <c r="U141" s="184"/>
      <c r="V141" s="264">
        <v>200000</v>
      </c>
      <c r="W141" s="267"/>
      <c r="X141" s="268">
        <v>0</v>
      </c>
      <c r="Y141" s="264">
        <v>0</v>
      </c>
    </row>
    <row r="142" spans="14:25" ht="31.2" x14ac:dyDescent="0.25">
      <c r="N142" s="191" t="s">
        <v>158</v>
      </c>
      <c r="O142" s="190">
        <v>5</v>
      </c>
      <c r="P142" s="189">
        <v>3</v>
      </c>
      <c r="Q142" s="188">
        <v>503</v>
      </c>
      <c r="R142" s="187" t="s">
        <v>250</v>
      </c>
      <c r="S142" s="186">
        <v>200</v>
      </c>
      <c r="T142" s="185" t="s">
        <v>237</v>
      </c>
      <c r="U142" s="184"/>
      <c r="V142" s="265">
        <v>200000</v>
      </c>
      <c r="W142" s="267"/>
      <c r="X142" s="266">
        <v>0</v>
      </c>
      <c r="Y142" s="265">
        <v>0</v>
      </c>
    </row>
    <row r="143" spans="14:25" ht="46.8" x14ac:dyDescent="0.25">
      <c r="N143" s="191" t="s">
        <v>159</v>
      </c>
      <c r="O143" s="190">
        <v>5</v>
      </c>
      <c r="P143" s="189">
        <v>3</v>
      </c>
      <c r="Q143" s="188">
        <v>503</v>
      </c>
      <c r="R143" s="187" t="s">
        <v>250</v>
      </c>
      <c r="S143" s="186">
        <v>240</v>
      </c>
      <c r="T143" s="185" t="s">
        <v>237</v>
      </c>
      <c r="U143" s="184"/>
      <c r="V143" s="265">
        <v>200000</v>
      </c>
      <c r="W143" s="267"/>
      <c r="X143" s="266">
        <v>0</v>
      </c>
      <c r="Y143" s="265">
        <v>0</v>
      </c>
    </row>
    <row r="144" spans="14:25" ht="15.6" x14ac:dyDescent="0.25">
      <c r="N144" s="196" t="s">
        <v>195</v>
      </c>
      <c r="O144" s="195">
        <v>8</v>
      </c>
      <c r="P144" s="194">
        <v>0</v>
      </c>
      <c r="Q144" s="188">
        <v>801</v>
      </c>
      <c r="R144" s="193" t="s">
        <v>1</v>
      </c>
      <c r="S144" s="192" t="s">
        <v>1</v>
      </c>
      <c r="T144" s="185">
        <v>0</v>
      </c>
      <c r="U144" s="184"/>
      <c r="V144" s="264">
        <v>1010182</v>
      </c>
      <c r="W144" s="267"/>
      <c r="X144" s="268">
        <v>0</v>
      </c>
      <c r="Y144" s="264">
        <v>0</v>
      </c>
    </row>
    <row r="145" spans="14:25" ht="15.6" x14ac:dyDescent="0.25">
      <c r="N145" s="196" t="s">
        <v>196</v>
      </c>
      <c r="O145" s="195">
        <v>8</v>
      </c>
      <c r="P145" s="194">
        <v>1</v>
      </c>
      <c r="Q145" s="188">
        <v>801</v>
      </c>
      <c r="R145" s="193" t="s">
        <v>1</v>
      </c>
      <c r="S145" s="192" t="s">
        <v>1</v>
      </c>
      <c r="T145" s="185">
        <v>0</v>
      </c>
      <c r="U145" s="184"/>
      <c r="V145" s="264">
        <v>1010182</v>
      </c>
      <c r="W145" s="267"/>
      <c r="X145" s="268">
        <v>0</v>
      </c>
      <c r="Y145" s="264">
        <v>0</v>
      </c>
    </row>
    <row r="146" spans="14:25" ht="31.2" x14ac:dyDescent="0.25">
      <c r="N146" s="196" t="s">
        <v>152</v>
      </c>
      <c r="O146" s="195">
        <v>8</v>
      </c>
      <c r="P146" s="194">
        <v>1</v>
      </c>
      <c r="Q146" s="188">
        <v>801</v>
      </c>
      <c r="R146" s="193" t="s">
        <v>205</v>
      </c>
      <c r="S146" s="192" t="s">
        <v>1</v>
      </c>
      <c r="T146" s="185" t="s">
        <v>237</v>
      </c>
      <c r="U146" s="184"/>
      <c r="V146" s="264">
        <v>1010182</v>
      </c>
      <c r="W146" s="267"/>
      <c r="X146" s="268">
        <v>0</v>
      </c>
      <c r="Y146" s="264">
        <v>0</v>
      </c>
    </row>
    <row r="147" spans="14:25" ht="62.4" x14ac:dyDescent="0.25">
      <c r="N147" s="196" t="s">
        <v>129</v>
      </c>
      <c r="O147" s="195">
        <v>8</v>
      </c>
      <c r="P147" s="194">
        <v>1</v>
      </c>
      <c r="Q147" s="188">
        <v>801</v>
      </c>
      <c r="R147" s="193" t="s">
        <v>234</v>
      </c>
      <c r="S147" s="192" t="s">
        <v>1</v>
      </c>
      <c r="T147" s="185" t="s">
        <v>237</v>
      </c>
      <c r="U147" s="184"/>
      <c r="V147" s="264">
        <v>1010182</v>
      </c>
      <c r="W147" s="267"/>
      <c r="X147" s="268">
        <v>0</v>
      </c>
      <c r="Y147" s="264">
        <v>0</v>
      </c>
    </row>
    <row r="148" spans="14:25" ht="15.6" x14ac:dyDescent="0.25">
      <c r="N148" s="191" t="s">
        <v>162</v>
      </c>
      <c r="O148" s="190">
        <v>8</v>
      </c>
      <c r="P148" s="189">
        <v>1</v>
      </c>
      <c r="Q148" s="188">
        <v>801</v>
      </c>
      <c r="R148" s="187" t="s">
        <v>234</v>
      </c>
      <c r="S148" s="186">
        <v>500</v>
      </c>
      <c r="T148" s="185" t="s">
        <v>237</v>
      </c>
      <c r="U148" s="184"/>
      <c r="V148" s="265">
        <v>1010182</v>
      </c>
      <c r="W148" s="267"/>
      <c r="X148" s="266">
        <v>0</v>
      </c>
      <c r="Y148" s="265">
        <v>0</v>
      </c>
    </row>
    <row r="149" spans="14:25" ht="15.6" x14ac:dyDescent="0.25">
      <c r="N149" s="191" t="s">
        <v>163</v>
      </c>
      <c r="O149" s="190">
        <v>8</v>
      </c>
      <c r="P149" s="189">
        <v>1</v>
      </c>
      <c r="Q149" s="188">
        <v>801</v>
      </c>
      <c r="R149" s="187" t="s">
        <v>234</v>
      </c>
      <c r="S149" s="186">
        <v>540</v>
      </c>
      <c r="T149" s="185" t="s">
        <v>237</v>
      </c>
      <c r="U149" s="184"/>
      <c r="V149" s="265">
        <v>1010182</v>
      </c>
      <c r="W149" s="267"/>
      <c r="X149" s="266">
        <v>0</v>
      </c>
      <c r="Y149" s="265">
        <v>0</v>
      </c>
    </row>
    <row r="150" spans="14:25" ht="15.6" x14ac:dyDescent="0.25">
      <c r="N150" s="196" t="s">
        <v>197</v>
      </c>
      <c r="O150" s="195">
        <v>10</v>
      </c>
      <c r="P150" s="194">
        <v>0</v>
      </c>
      <c r="Q150" s="188">
        <v>1001</v>
      </c>
      <c r="R150" s="193" t="s">
        <v>1</v>
      </c>
      <c r="S150" s="192" t="s">
        <v>1</v>
      </c>
      <c r="T150" s="185">
        <v>0</v>
      </c>
      <c r="U150" s="184"/>
      <c r="V150" s="264">
        <v>324933.48</v>
      </c>
      <c r="W150" s="267"/>
      <c r="X150" s="268">
        <v>324933.48</v>
      </c>
      <c r="Y150" s="264">
        <v>324933.48</v>
      </c>
    </row>
    <row r="151" spans="14:25" ht="15.6" x14ac:dyDescent="0.25">
      <c r="N151" s="196" t="s">
        <v>198</v>
      </c>
      <c r="O151" s="195">
        <v>10</v>
      </c>
      <c r="P151" s="194">
        <v>1</v>
      </c>
      <c r="Q151" s="188">
        <v>1001</v>
      </c>
      <c r="R151" s="193" t="s">
        <v>1</v>
      </c>
      <c r="S151" s="192" t="s">
        <v>1</v>
      </c>
      <c r="T151" s="185">
        <v>0</v>
      </c>
      <c r="U151" s="184"/>
      <c r="V151" s="264">
        <v>324933.48</v>
      </c>
      <c r="W151" s="267"/>
      <c r="X151" s="268">
        <v>324933.48</v>
      </c>
      <c r="Y151" s="264">
        <v>324933.48</v>
      </c>
    </row>
    <row r="152" spans="14:25" ht="31.2" x14ac:dyDescent="0.25">
      <c r="N152" s="196" t="s">
        <v>152</v>
      </c>
      <c r="O152" s="195">
        <v>10</v>
      </c>
      <c r="P152" s="194">
        <v>1</v>
      </c>
      <c r="Q152" s="188">
        <v>1001</v>
      </c>
      <c r="R152" s="193" t="s">
        <v>205</v>
      </c>
      <c r="S152" s="192" t="s">
        <v>1</v>
      </c>
      <c r="T152" s="185" t="s">
        <v>237</v>
      </c>
      <c r="U152" s="184"/>
      <c r="V152" s="264">
        <v>324933.48</v>
      </c>
      <c r="W152" s="267"/>
      <c r="X152" s="268">
        <v>324933.48</v>
      </c>
      <c r="Y152" s="264">
        <v>324933.48</v>
      </c>
    </row>
    <row r="153" spans="14:25" ht="31.2" x14ac:dyDescent="0.25">
      <c r="N153" s="196" t="s">
        <v>130</v>
      </c>
      <c r="O153" s="195">
        <v>10</v>
      </c>
      <c r="P153" s="194">
        <v>1</v>
      </c>
      <c r="Q153" s="188">
        <v>1001</v>
      </c>
      <c r="R153" s="193" t="s">
        <v>131</v>
      </c>
      <c r="S153" s="192" t="s">
        <v>1</v>
      </c>
      <c r="T153" s="185" t="s">
        <v>237</v>
      </c>
      <c r="U153" s="184"/>
      <c r="V153" s="264">
        <v>324933.48</v>
      </c>
      <c r="W153" s="267"/>
      <c r="X153" s="268">
        <v>324933.48</v>
      </c>
      <c r="Y153" s="264">
        <v>324933.48</v>
      </c>
    </row>
    <row r="154" spans="14:25" ht="31.2" x14ac:dyDescent="0.25">
      <c r="N154" s="191" t="s">
        <v>199</v>
      </c>
      <c r="O154" s="190">
        <v>10</v>
      </c>
      <c r="P154" s="189">
        <v>1</v>
      </c>
      <c r="Q154" s="188">
        <v>1001</v>
      </c>
      <c r="R154" s="187" t="s">
        <v>131</v>
      </c>
      <c r="S154" s="186">
        <v>300</v>
      </c>
      <c r="T154" s="185" t="s">
        <v>237</v>
      </c>
      <c r="U154" s="184"/>
      <c r="V154" s="265">
        <v>324933.48</v>
      </c>
      <c r="W154" s="267"/>
      <c r="X154" s="266">
        <v>324933.48</v>
      </c>
      <c r="Y154" s="265">
        <v>324933.48</v>
      </c>
    </row>
    <row r="155" spans="14:25" ht="31.2" x14ac:dyDescent="0.25">
      <c r="N155" s="191" t="s">
        <v>200</v>
      </c>
      <c r="O155" s="190">
        <v>10</v>
      </c>
      <c r="P155" s="189">
        <v>1</v>
      </c>
      <c r="Q155" s="188">
        <v>1001</v>
      </c>
      <c r="R155" s="187" t="s">
        <v>131</v>
      </c>
      <c r="S155" s="186">
        <v>310</v>
      </c>
      <c r="T155" s="185" t="s">
        <v>237</v>
      </c>
      <c r="U155" s="184"/>
      <c r="V155" s="265">
        <v>324933.48</v>
      </c>
      <c r="W155" s="267"/>
      <c r="X155" s="266">
        <v>324933.48</v>
      </c>
      <c r="Y155" s="265">
        <v>324933.48</v>
      </c>
    </row>
    <row r="156" spans="14:25" ht="15.6" x14ac:dyDescent="0.25">
      <c r="N156" s="196" t="s">
        <v>201</v>
      </c>
      <c r="O156" s="195">
        <v>11</v>
      </c>
      <c r="P156" s="194">
        <v>0</v>
      </c>
      <c r="Q156" s="188">
        <v>1102</v>
      </c>
      <c r="R156" s="193" t="s">
        <v>1</v>
      </c>
      <c r="S156" s="192" t="s">
        <v>1</v>
      </c>
      <c r="T156" s="185">
        <v>0</v>
      </c>
      <c r="U156" s="184"/>
      <c r="V156" s="264">
        <v>50000</v>
      </c>
      <c r="W156" s="267"/>
      <c r="X156" s="268">
        <v>0</v>
      </c>
      <c r="Y156" s="264">
        <v>0</v>
      </c>
    </row>
    <row r="157" spans="14:25" ht="15.6" x14ac:dyDescent="0.25">
      <c r="N157" s="196" t="s">
        <v>202</v>
      </c>
      <c r="O157" s="195">
        <v>11</v>
      </c>
      <c r="P157" s="194">
        <v>2</v>
      </c>
      <c r="Q157" s="188">
        <v>1102</v>
      </c>
      <c r="R157" s="193" t="s">
        <v>1</v>
      </c>
      <c r="S157" s="192" t="s">
        <v>1</v>
      </c>
      <c r="T157" s="185">
        <v>0</v>
      </c>
      <c r="U157" s="184"/>
      <c r="V157" s="264">
        <v>50000</v>
      </c>
      <c r="W157" s="267"/>
      <c r="X157" s="268">
        <v>0</v>
      </c>
      <c r="Y157" s="264">
        <v>0</v>
      </c>
    </row>
    <row r="158" spans="14:25" ht="31.2" x14ac:dyDescent="0.25">
      <c r="N158" s="196" t="s">
        <v>152</v>
      </c>
      <c r="O158" s="195">
        <v>11</v>
      </c>
      <c r="P158" s="194">
        <v>2</v>
      </c>
      <c r="Q158" s="188">
        <v>1102</v>
      </c>
      <c r="R158" s="193" t="s">
        <v>205</v>
      </c>
      <c r="S158" s="192" t="s">
        <v>1</v>
      </c>
      <c r="T158" s="185" t="s">
        <v>237</v>
      </c>
      <c r="U158" s="184"/>
      <c r="V158" s="264">
        <v>50000</v>
      </c>
      <c r="W158" s="267"/>
      <c r="X158" s="268">
        <v>0</v>
      </c>
      <c r="Y158" s="264">
        <v>0</v>
      </c>
    </row>
    <row r="159" spans="14:25" ht="124.8" x14ac:dyDescent="0.25">
      <c r="N159" s="196" t="s">
        <v>132</v>
      </c>
      <c r="O159" s="195">
        <v>11</v>
      </c>
      <c r="P159" s="194">
        <v>2</v>
      </c>
      <c r="Q159" s="188">
        <v>1102</v>
      </c>
      <c r="R159" s="193" t="s">
        <v>235</v>
      </c>
      <c r="S159" s="192" t="s">
        <v>1</v>
      </c>
      <c r="T159" s="185" t="s">
        <v>237</v>
      </c>
      <c r="U159" s="184"/>
      <c r="V159" s="264">
        <v>50000</v>
      </c>
      <c r="W159" s="267"/>
      <c r="X159" s="268">
        <v>0</v>
      </c>
      <c r="Y159" s="264">
        <v>0</v>
      </c>
    </row>
    <row r="160" spans="14:25" ht="15.6" x14ac:dyDescent="0.25">
      <c r="N160" s="191" t="s">
        <v>162</v>
      </c>
      <c r="O160" s="190">
        <v>11</v>
      </c>
      <c r="P160" s="189">
        <v>2</v>
      </c>
      <c r="Q160" s="188">
        <v>1102</v>
      </c>
      <c r="R160" s="187" t="s">
        <v>235</v>
      </c>
      <c r="S160" s="186">
        <v>500</v>
      </c>
      <c r="T160" s="185" t="s">
        <v>237</v>
      </c>
      <c r="U160" s="184"/>
      <c r="V160" s="265">
        <v>50000</v>
      </c>
      <c r="W160" s="267"/>
      <c r="X160" s="266">
        <v>0</v>
      </c>
      <c r="Y160" s="265">
        <v>0</v>
      </c>
    </row>
    <row r="161" spans="14:25" ht="15.6" x14ac:dyDescent="0.25">
      <c r="N161" s="191" t="s">
        <v>163</v>
      </c>
      <c r="O161" s="190">
        <v>11</v>
      </c>
      <c r="P161" s="189">
        <v>2</v>
      </c>
      <c r="Q161" s="188">
        <v>1102</v>
      </c>
      <c r="R161" s="187" t="s">
        <v>235</v>
      </c>
      <c r="S161" s="186">
        <v>540</v>
      </c>
      <c r="T161" s="185" t="s">
        <v>237</v>
      </c>
      <c r="U161" s="184"/>
      <c r="V161" s="265">
        <v>50000</v>
      </c>
      <c r="W161" s="267"/>
      <c r="X161" s="266">
        <v>0</v>
      </c>
      <c r="Y161" s="265">
        <v>0</v>
      </c>
    </row>
    <row r="162" spans="14:25" ht="15.6" x14ac:dyDescent="0.25">
      <c r="N162" s="196" t="s">
        <v>203</v>
      </c>
      <c r="O162" s="195">
        <v>99</v>
      </c>
      <c r="P162" s="194">
        <v>0</v>
      </c>
      <c r="Q162" s="188">
        <v>9999</v>
      </c>
      <c r="R162" s="193" t="s">
        <v>1</v>
      </c>
      <c r="S162" s="192" t="s">
        <v>1</v>
      </c>
      <c r="T162" s="185">
        <v>0</v>
      </c>
      <c r="U162" s="184"/>
      <c r="V162" s="264">
        <v>0</v>
      </c>
      <c r="W162" s="267"/>
      <c r="X162" s="268">
        <v>141192.75</v>
      </c>
      <c r="Y162" s="264">
        <v>293847.5</v>
      </c>
    </row>
    <row r="163" spans="14:25" ht="15.6" x14ac:dyDescent="0.25">
      <c r="N163" s="196" t="s">
        <v>203</v>
      </c>
      <c r="O163" s="195">
        <v>99</v>
      </c>
      <c r="P163" s="194">
        <v>99</v>
      </c>
      <c r="Q163" s="188">
        <v>9999</v>
      </c>
      <c r="R163" s="193" t="s">
        <v>1</v>
      </c>
      <c r="S163" s="192" t="s">
        <v>1</v>
      </c>
      <c r="T163" s="185">
        <v>0</v>
      </c>
      <c r="U163" s="184"/>
      <c r="V163" s="264">
        <v>0</v>
      </c>
      <c r="W163" s="267"/>
      <c r="X163" s="268">
        <v>141192.75</v>
      </c>
      <c r="Y163" s="264">
        <v>293847.5</v>
      </c>
    </row>
    <row r="164" spans="14:25" ht="31.2" x14ac:dyDescent="0.25">
      <c r="N164" s="196" t="s">
        <v>152</v>
      </c>
      <c r="O164" s="195">
        <v>99</v>
      </c>
      <c r="P164" s="194">
        <v>99</v>
      </c>
      <c r="Q164" s="188">
        <v>9999</v>
      </c>
      <c r="R164" s="193" t="s">
        <v>205</v>
      </c>
      <c r="S164" s="192" t="s">
        <v>1</v>
      </c>
      <c r="T164" s="185" t="s">
        <v>237</v>
      </c>
      <c r="U164" s="184"/>
      <c r="V164" s="264">
        <v>0</v>
      </c>
      <c r="W164" s="267"/>
      <c r="X164" s="268">
        <v>141192.75</v>
      </c>
      <c r="Y164" s="264">
        <v>293847.5</v>
      </c>
    </row>
    <row r="165" spans="14:25" ht="15.6" x14ac:dyDescent="0.25">
      <c r="N165" s="196" t="s">
        <v>203</v>
      </c>
      <c r="O165" s="195">
        <v>99</v>
      </c>
      <c r="P165" s="194">
        <v>99</v>
      </c>
      <c r="Q165" s="188">
        <v>9999</v>
      </c>
      <c r="R165" s="193" t="s">
        <v>236</v>
      </c>
      <c r="S165" s="192" t="s">
        <v>1</v>
      </c>
      <c r="T165" s="185" t="s">
        <v>237</v>
      </c>
      <c r="U165" s="184"/>
      <c r="V165" s="264">
        <v>0</v>
      </c>
      <c r="W165" s="267"/>
      <c r="X165" s="268">
        <v>141192.75</v>
      </c>
      <c r="Y165" s="264">
        <v>293847.5</v>
      </c>
    </row>
    <row r="166" spans="14:25" ht="15.6" x14ac:dyDescent="0.25">
      <c r="N166" s="191" t="s">
        <v>203</v>
      </c>
      <c r="O166" s="190">
        <v>99</v>
      </c>
      <c r="P166" s="189">
        <v>99</v>
      </c>
      <c r="Q166" s="188">
        <v>9999</v>
      </c>
      <c r="R166" s="187" t="s">
        <v>236</v>
      </c>
      <c r="S166" s="186">
        <v>900</v>
      </c>
      <c r="T166" s="185" t="s">
        <v>237</v>
      </c>
      <c r="U166" s="184"/>
      <c r="V166" s="265">
        <v>0</v>
      </c>
      <c r="W166" s="267"/>
      <c r="X166" s="266">
        <v>141192.75</v>
      </c>
      <c r="Y166" s="265">
        <v>293847.5</v>
      </c>
    </row>
    <row r="167" spans="14:25" ht="15.6" x14ac:dyDescent="0.25">
      <c r="N167" s="191" t="s">
        <v>203</v>
      </c>
      <c r="O167" s="190">
        <v>99</v>
      </c>
      <c r="P167" s="189">
        <v>99</v>
      </c>
      <c r="Q167" s="188">
        <v>9999</v>
      </c>
      <c r="R167" s="187" t="s">
        <v>236</v>
      </c>
      <c r="S167" s="186">
        <v>990</v>
      </c>
      <c r="T167" s="185" t="s">
        <v>237</v>
      </c>
      <c r="U167" s="184"/>
      <c r="V167" s="265">
        <v>0</v>
      </c>
      <c r="W167" s="267"/>
      <c r="X167" s="266">
        <v>141192.75</v>
      </c>
      <c r="Y167" s="265">
        <v>293847.5</v>
      </c>
    </row>
    <row r="168" spans="14:25" ht="15.6" x14ac:dyDescent="0.25">
      <c r="N168" s="183" t="s">
        <v>47</v>
      </c>
      <c r="O168" s="182"/>
      <c r="P168" s="182"/>
      <c r="Q168" s="182"/>
      <c r="R168" s="182"/>
      <c r="S168" s="181"/>
      <c r="T168" s="180"/>
      <c r="U168" s="179"/>
      <c r="V168" s="269">
        <v>9942146.9399999995</v>
      </c>
      <c r="W168" s="270"/>
      <c r="X168" s="271">
        <v>8792704</v>
      </c>
      <c r="Y168" s="269">
        <v>13586919</v>
      </c>
    </row>
  </sheetData>
  <autoFilter ref="N14:T168"/>
  <mergeCells count="8">
    <mergeCell ref="V2:Y6"/>
    <mergeCell ref="N8:Y10"/>
    <mergeCell ref="V12:Y12"/>
    <mergeCell ref="Q13:Q15"/>
    <mergeCell ref="U13:U14"/>
    <mergeCell ref="V13:V14"/>
    <mergeCell ref="X13:X14"/>
    <mergeCell ref="Y13:Y14"/>
  </mergeCells>
  <pageMargins left="0.98425196850393704" right="0.39370078740157483" top="0.78740157480314965" bottom="0.78740157480314965" header="0.51181102362204722" footer="0.51181102362204722"/>
  <pageSetup paperSize="9" scale="63" fitToHeight="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31"/>
  <sheetViews>
    <sheetView view="pageBreakPreview" topLeftCell="A4" zoomScaleSheetLayoutView="100" workbookViewId="0">
      <selection activeCell="N8" sqref="N8:V10"/>
    </sheetView>
  </sheetViews>
  <sheetFormatPr defaultColWidth="9.109375" defaultRowHeight="13.2" x14ac:dyDescent="0.25"/>
  <cols>
    <col min="1" max="1" width="1.5546875" style="2" customWidth="1"/>
    <col min="2" max="13" width="0" style="2" hidden="1" customWidth="1"/>
    <col min="14" max="14" width="49.5546875" style="2" customWidth="1"/>
    <col min="15" max="15" width="16.88671875" style="2" customWidth="1"/>
    <col min="16" max="16" width="9.33203125" style="2" customWidth="1"/>
    <col min="17" max="17" width="8.33203125" style="2" customWidth="1"/>
    <col min="18" max="18" width="9" style="2" customWidth="1"/>
    <col min="19" max="19" width="17" style="2" customWidth="1"/>
    <col min="20" max="20" width="0" style="2" hidden="1" customWidth="1"/>
    <col min="21" max="21" width="17.109375" style="2" customWidth="1"/>
    <col min="22" max="22" width="18.5546875" style="2" customWidth="1"/>
    <col min="23" max="24" width="0" style="2" hidden="1" customWidth="1"/>
    <col min="25" max="25" width="0.109375" style="2" customWidth="1"/>
    <col min="26" max="253" width="9.109375" style="2" customWidth="1"/>
    <col min="254" max="16384" width="9.109375" style="2"/>
  </cols>
  <sheetData>
    <row r="1" spans="1:2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26" t="s">
        <v>292</v>
      </c>
      <c r="T1" s="318"/>
      <c r="U1" s="318"/>
      <c r="V1" s="318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18"/>
      <c r="T2" s="318"/>
      <c r="U2" s="318"/>
      <c r="V2" s="318"/>
      <c r="W2" s="1"/>
      <c r="X2" s="1"/>
      <c r="Y2" s="1"/>
    </row>
    <row r="3" spans="1:2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18"/>
      <c r="T3" s="318"/>
      <c r="U3" s="318"/>
      <c r="V3" s="318"/>
      <c r="W3" s="1"/>
      <c r="X3" s="1"/>
      <c r="Y3" s="1"/>
    </row>
    <row r="4" spans="1: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18"/>
      <c r="T4" s="318"/>
      <c r="U4" s="318"/>
      <c r="V4" s="318"/>
      <c r="W4" s="3"/>
      <c r="X4" s="3"/>
      <c r="Y4" s="3"/>
    </row>
    <row r="5" spans="1:25" ht="55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18"/>
      <c r="T5" s="318"/>
      <c r="U5" s="318"/>
      <c r="V5" s="318"/>
      <c r="W5" s="3"/>
      <c r="X5" s="3"/>
      <c r="Y5" s="3"/>
    </row>
    <row r="6" spans="1: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11"/>
      <c r="T6" s="111"/>
      <c r="U6" s="111"/>
      <c r="V6" s="111"/>
      <c r="W6" s="3"/>
      <c r="X6" s="3"/>
      <c r="Y6" s="3"/>
    </row>
    <row r="7" spans="1: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11"/>
      <c r="T7" s="111"/>
      <c r="U7" s="111"/>
      <c r="V7" s="111"/>
      <c r="W7" s="3"/>
      <c r="X7" s="3"/>
      <c r="Y7" s="3"/>
    </row>
    <row r="8" spans="1:25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17" t="s">
        <v>257</v>
      </c>
      <c r="O8" s="318"/>
      <c r="P8" s="318"/>
      <c r="Q8" s="318"/>
      <c r="R8" s="318"/>
      <c r="S8" s="318"/>
      <c r="T8" s="318"/>
      <c r="U8" s="318"/>
      <c r="V8" s="318"/>
      <c r="W8" s="3"/>
      <c r="X8" s="3"/>
      <c r="Y8" s="3"/>
    </row>
    <row r="9" spans="1:25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18"/>
      <c r="O9" s="318"/>
      <c r="P9" s="318"/>
      <c r="Q9" s="318"/>
      <c r="R9" s="318"/>
      <c r="S9" s="318"/>
      <c r="T9" s="318"/>
      <c r="U9" s="318"/>
      <c r="V9" s="318"/>
      <c r="W9" s="3"/>
      <c r="X9" s="3"/>
      <c r="Y9" s="3"/>
    </row>
    <row r="10" spans="1:25" ht="30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3"/>
      <c r="N10" s="318"/>
      <c r="O10" s="318"/>
      <c r="P10" s="318"/>
      <c r="Q10" s="318"/>
      <c r="R10" s="318"/>
      <c r="S10" s="318"/>
      <c r="T10" s="318"/>
      <c r="U10" s="318"/>
      <c r="V10" s="318"/>
      <c r="W10" s="4"/>
      <c r="X10" s="3"/>
      <c r="Y10" s="3"/>
    </row>
    <row r="11" spans="1:2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3"/>
      <c r="N11" s="111"/>
      <c r="O11" s="111"/>
      <c r="P11" s="111"/>
      <c r="Q11" s="111"/>
      <c r="R11" s="111"/>
      <c r="S11" s="111"/>
      <c r="T11" s="111"/>
      <c r="U11" s="111"/>
      <c r="V11" s="111"/>
      <c r="W11" s="4"/>
      <c r="X11" s="3"/>
      <c r="Y11" s="3"/>
    </row>
    <row r="12" spans="1:25" ht="15.6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319" t="s">
        <v>0</v>
      </c>
      <c r="T12" s="319"/>
      <c r="U12" s="319"/>
      <c r="V12" s="319"/>
      <c r="W12" s="5"/>
      <c r="X12" s="6"/>
      <c r="Y12" s="6"/>
    </row>
    <row r="13" spans="1:25" ht="15.7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15"/>
      <c r="O13" s="115"/>
      <c r="P13" s="122"/>
      <c r="Q13" s="115"/>
      <c r="R13" s="122"/>
      <c r="S13" s="323" t="s">
        <v>126</v>
      </c>
      <c r="T13" s="161"/>
      <c r="U13" s="324" t="s">
        <v>127</v>
      </c>
      <c r="V13" s="323" t="s">
        <v>275</v>
      </c>
      <c r="W13" s="5"/>
      <c r="X13" s="6"/>
      <c r="Y13" s="6"/>
    </row>
    <row r="14" spans="1:25" ht="46.8" x14ac:dyDescent="0.25">
      <c r="A14" s="5"/>
      <c r="B14" s="8"/>
      <c r="C14" s="8" t="s">
        <v>2</v>
      </c>
      <c r="D14" s="8"/>
      <c r="E14" s="8"/>
      <c r="F14" s="8"/>
      <c r="G14" s="8"/>
      <c r="H14" s="8"/>
      <c r="I14" s="8" t="s">
        <v>3</v>
      </c>
      <c r="J14" s="8"/>
      <c r="K14" s="8"/>
      <c r="L14" s="8"/>
      <c r="M14" s="8"/>
      <c r="N14" s="9" t="s">
        <v>4</v>
      </c>
      <c r="O14" s="9" t="s">
        <v>7</v>
      </c>
      <c r="P14" s="10" t="s">
        <v>8</v>
      </c>
      <c r="Q14" s="9" t="s">
        <v>5</v>
      </c>
      <c r="R14" s="9" t="s">
        <v>6</v>
      </c>
      <c r="S14" s="323"/>
      <c r="T14" s="174" t="s">
        <v>10</v>
      </c>
      <c r="U14" s="324"/>
      <c r="V14" s="323"/>
      <c r="W14" s="12"/>
      <c r="X14" s="12"/>
      <c r="Y14" s="5"/>
    </row>
    <row r="15" spans="1:25" ht="15.6" x14ac:dyDescent="0.25">
      <c r="A15" s="5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13">
        <v>1</v>
      </c>
      <c r="O15" s="14">
        <v>2</v>
      </c>
      <c r="P15" s="14">
        <v>3</v>
      </c>
      <c r="Q15" s="13">
        <v>4</v>
      </c>
      <c r="R15" s="14">
        <v>5</v>
      </c>
      <c r="S15" s="16">
        <v>6</v>
      </c>
      <c r="T15" s="17"/>
      <c r="U15" s="18">
        <v>7</v>
      </c>
      <c r="V15" s="18">
        <v>8</v>
      </c>
      <c r="W15" s="12"/>
      <c r="X15" s="12"/>
      <c r="Y15" s="5"/>
    </row>
    <row r="16" spans="1:25" ht="78" x14ac:dyDescent="0.3">
      <c r="A16" s="19"/>
      <c r="B16" s="325" t="s">
        <v>11</v>
      </c>
      <c r="C16" s="325"/>
      <c r="D16" s="325"/>
      <c r="E16" s="325"/>
      <c r="F16" s="325"/>
      <c r="G16" s="325"/>
      <c r="H16" s="325"/>
      <c r="I16" s="325"/>
      <c r="J16" s="325"/>
      <c r="K16" s="325"/>
      <c r="L16" s="20">
        <v>113</v>
      </c>
      <c r="M16" s="21"/>
      <c r="N16" s="205" t="s">
        <v>264</v>
      </c>
      <c r="O16" s="204" t="s">
        <v>214</v>
      </c>
      <c r="P16" s="204" t="s">
        <v>1</v>
      </c>
      <c r="Q16" s="203">
        <v>0</v>
      </c>
      <c r="R16" s="203">
        <v>0</v>
      </c>
      <c r="S16" s="272">
        <v>3000</v>
      </c>
      <c r="T16" s="277"/>
      <c r="U16" s="273">
        <v>3000</v>
      </c>
      <c r="V16" s="272">
        <v>3000</v>
      </c>
      <c r="W16" s="24" t="s">
        <v>12</v>
      </c>
      <c r="X16" s="25"/>
      <c r="Y16" s="26"/>
    </row>
    <row r="17" spans="1:25" ht="93.6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205" t="s">
        <v>265</v>
      </c>
      <c r="O17" s="204" t="s">
        <v>215</v>
      </c>
      <c r="P17" s="204" t="s">
        <v>1</v>
      </c>
      <c r="Q17" s="203">
        <v>0</v>
      </c>
      <c r="R17" s="203">
        <v>0</v>
      </c>
      <c r="S17" s="272">
        <v>3000</v>
      </c>
      <c r="T17" s="277"/>
      <c r="U17" s="273">
        <v>3000</v>
      </c>
      <c r="V17" s="272">
        <v>3000</v>
      </c>
      <c r="W17" s="6"/>
      <c r="X17" s="6"/>
      <c r="Y17" s="6"/>
    </row>
    <row r="18" spans="1:25" ht="31.2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202" t="s">
        <v>158</v>
      </c>
      <c r="O18" s="201" t="s">
        <v>215</v>
      </c>
      <c r="P18" s="201">
        <v>200</v>
      </c>
      <c r="Q18" s="200">
        <v>0</v>
      </c>
      <c r="R18" s="200">
        <v>0</v>
      </c>
      <c r="S18" s="275">
        <v>3000</v>
      </c>
      <c r="T18" s="277"/>
      <c r="U18" s="276">
        <v>3000</v>
      </c>
      <c r="V18" s="275">
        <v>3000</v>
      </c>
      <c r="W18" s="5"/>
      <c r="X18" s="6"/>
      <c r="Y18" s="6"/>
    </row>
    <row r="19" spans="1:25" ht="46.8" x14ac:dyDescent="0.25">
      <c r="N19" s="202" t="s">
        <v>159</v>
      </c>
      <c r="O19" s="201" t="s">
        <v>215</v>
      </c>
      <c r="P19" s="201" t="s">
        <v>238</v>
      </c>
      <c r="Q19" s="200">
        <v>3</v>
      </c>
      <c r="R19" s="200">
        <v>10</v>
      </c>
      <c r="S19" s="275">
        <v>3000</v>
      </c>
      <c r="T19" s="277"/>
      <c r="U19" s="276">
        <v>3000</v>
      </c>
      <c r="V19" s="275">
        <v>3000</v>
      </c>
    </row>
    <row r="20" spans="1:25" ht="78" x14ac:dyDescent="0.25">
      <c r="N20" s="205" t="s">
        <v>266</v>
      </c>
      <c r="O20" s="204" t="s">
        <v>218</v>
      </c>
      <c r="P20" s="204" t="s">
        <v>1</v>
      </c>
      <c r="Q20" s="203">
        <v>0</v>
      </c>
      <c r="R20" s="203">
        <v>0</v>
      </c>
      <c r="S20" s="272">
        <v>1000</v>
      </c>
      <c r="T20" s="277"/>
      <c r="U20" s="273">
        <v>1000</v>
      </c>
      <c r="V20" s="272">
        <v>1000</v>
      </c>
    </row>
    <row r="21" spans="1:25" ht="93.6" x14ac:dyDescent="0.25">
      <c r="N21" s="205" t="s">
        <v>267</v>
      </c>
      <c r="O21" s="204" t="s">
        <v>219</v>
      </c>
      <c r="P21" s="204" t="s">
        <v>1</v>
      </c>
      <c r="Q21" s="203">
        <v>0</v>
      </c>
      <c r="R21" s="203">
        <v>0</v>
      </c>
      <c r="S21" s="272">
        <v>1000</v>
      </c>
      <c r="T21" s="277"/>
      <c r="U21" s="273">
        <v>1000</v>
      </c>
      <c r="V21" s="272">
        <v>1000</v>
      </c>
    </row>
    <row r="22" spans="1:25" ht="31.2" x14ac:dyDescent="0.25">
      <c r="N22" s="202" t="s">
        <v>158</v>
      </c>
      <c r="O22" s="201" t="s">
        <v>219</v>
      </c>
      <c r="P22" s="201">
        <v>200</v>
      </c>
      <c r="Q22" s="200">
        <v>0</v>
      </c>
      <c r="R22" s="200">
        <v>0</v>
      </c>
      <c r="S22" s="275">
        <v>1000</v>
      </c>
      <c r="T22" s="277"/>
      <c r="U22" s="276">
        <v>1000</v>
      </c>
      <c r="V22" s="275">
        <v>1000</v>
      </c>
    </row>
    <row r="23" spans="1:25" ht="46.8" x14ac:dyDescent="0.25">
      <c r="N23" s="202" t="s">
        <v>159</v>
      </c>
      <c r="O23" s="201" t="s">
        <v>219</v>
      </c>
      <c r="P23" s="201" t="s">
        <v>238</v>
      </c>
      <c r="Q23" s="200">
        <v>3</v>
      </c>
      <c r="R23" s="200">
        <v>14</v>
      </c>
      <c r="S23" s="275">
        <v>1000</v>
      </c>
      <c r="T23" s="277"/>
      <c r="U23" s="276">
        <v>1000</v>
      </c>
      <c r="V23" s="275">
        <v>1000</v>
      </c>
    </row>
    <row r="24" spans="1:25" ht="93.6" x14ac:dyDescent="0.25">
      <c r="N24" s="205" t="s">
        <v>268</v>
      </c>
      <c r="O24" s="204" t="s">
        <v>220</v>
      </c>
      <c r="P24" s="204" t="s">
        <v>1</v>
      </c>
      <c r="Q24" s="203">
        <v>0</v>
      </c>
      <c r="R24" s="203">
        <v>0</v>
      </c>
      <c r="S24" s="272">
        <v>1000</v>
      </c>
      <c r="T24" s="277"/>
      <c r="U24" s="273">
        <v>1000</v>
      </c>
      <c r="V24" s="272">
        <v>1000</v>
      </c>
    </row>
    <row r="25" spans="1:25" ht="109.2" x14ac:dyDescent="0.25">
      <c r="N25" s="205" t="s">
        <v>269</v>
      </c>
      <c r="O25" s="204" t="s">
        <v>221</v>
      </c>
      <c r="P25" s="204" t="s">
        <v>1</v>
      </c>
      <c r="Q25" s="203">
        <v>0</v>
      </c>
      <c r="R25" s="203">
        <v>0</v>
      </c>
      <c r="S25" s="272">
        <v>1000</v>
      </c>
      <c r="T25" s="277"/>
      <c r="U25" s="273">
        <v>1000</v>
      </c>
      <c r="V25" s="272">
        <v>1000</v>
      </c>
    </row>
    <row r="26" spans="1:25" ht="31.2" x14ac:dyDescent="0.25">
      <c r="N26" s="202" t="s">
        <v>158</v>
      </c>
      <c r="O26" s="201" t="s">
        <v>221</v>
      </c>
      <c r="P26" s="201">
        <v>200</v>
      </c>
      <c r="Q26" s="200">
        <v>0</v>
      </c>
      <c r="R26" s="200">
        <v>0</v>
      </c>
      <c r="S26" s="275">
        <v>1000</v>
      </c>
      <c r="T26" s="277"/>
      <c r="U26" s="276">
        <v>1000</v>
      </c>
      <c r="V26" s="275">
        <v>1000</v>
      </c>
    </row>
    <row r="27" spans="1:25" ht="46.8" x14ac:dyDescent="0.25">
      <c r="N27" s="202" t="s">
        <v>159</v>
      </c>
      <c r="O27" s="201" t="s">
        <v>221</v>
      </c>
      <c r="P27" s="201" t="s">
        <v>238</v>
      </c>
      <c r="Q27" s="200">
        <v>3</v>
      </c>
      <c r="R27" s="200">
        <v>14</v>
      </c>
      <c r="S27" s="275">
        <v>1000</v>
      </c>
      <c r="T27" s="277"/>
      <c r="U27" s="276">
        <v>1000</v>
      </c>
      <c r="V27" s="275">
        <v>1000</v>
      </c>
    </row>
    <row r="28" spans="1:25" ht="93.6" x14ac:dyDescent="0.25">
      <c r="N28" s="205" t="s">
        <v>183</v>
      </c>
      <c r="O28" s="204" t="s">
        <v>223</v>
      </c>
      <c r="P28" s="204" t="s">
        <v>1</v>
      </c>
      <c r="Q28" s="203">
        <v>0</v>
      </c>
      <c r="R28" s="203">
        <v>0</v>
      </c>
      <c r="S28" s="272">
        <v>1000</v>
      </c>
      <c r="T28" s="277"/>
      <c r="U28" s="273">
        <v>0</v>
      </c>
      <c r="V28" s="272">
        <v>0</v>
      </c>
    </row>
    <row r="29" spans="1:25" ht="93.6" x14ac:dyDescent="0.25">
      <c r="N29" s="205" t="s">
        <v>184</v>
      </c>
      <c r="O29" s="204" t="s">
        <v>224</v>
      </c>
      <c r="P29" s="204" t="s">
        <v>1</v>
      </c>
      <c r="Q29" s="203">
        <v>0</v>
      </c>
      <c r="R29" s="203">
        <v>0</v>
      </c>
      <c r="S29" s="272">
        <v>1000</v>
      </c>
      <c r="T29" s="277"/>
      <c r="U29" s="273">
        <v>0</v>
      </c>
      <c r="V29" s="272">
        <v>0</v>
      </c>
    </row>
    <row r="30" spans="1:25" ht="15.6" x14ac:dyDescent="0.25">
      <c r="N30" s="202" t="s">
        <v>160</v>
      </c>
      <c r="O30" s="201" t="s">
        <v>224</v>
      </c>
      <c r="P30" s="201">
        <v>800</v>
      </c>
      <c r="Q30" s="200">
        <v>0</v>
      </c>
      <c r="R30" s="200">
        <v>0</v>
      </c>
      <c r="S30" s="275">
        <v>1000</v>
      </c>
      <c r="T30" s="277"/>
      <c r="U30" s="276">
        <v>0</v>
      </c>
      <c r="V30" s="275">
        <v>0</v>
      </c>
    </row>
    <row r="31" spans="1:25" ht="62.4" x14ac:dyDescent="0.25">
      <c r="N31" s="202" t="s">
        <v>185</v>
      </c>
      <c r="O31" s="201" t="s">
        <v>224</v>
      </c>
      <c r="P31" s="201" t="s">
        <v>239</v>
      </c>
      <c r="Q31" s="200">
        <v>4</v>
      </c>
      <c r="R31" s="200">
        <v>12</v>
      </c>
      <c r="S31" s="275">
        <v>1000</v>
      </c>
      <c r="T31" s="277"/>
      <c r="U31" s="276">
        <v>0</v>
      </c>
      <c r="V31" s="275">
        <v>0</v>
      </c>
    </row>
    <row r="32" spans="1:25" ht="78" x14ac:dyDescent="0.25">
      <c r="N32" s="205" t="s">
        <v>186</v>
      </c>
      <c r="O32" s="204" t="s">
        <v>225</v>
      </c>
      <c r="P32" s="204" t="s">
        <v>1</v>
      </c>
      <c r="Q32" s="203">
        <v>0</v>
      </c>
      <c r="R32" s="203">
        <v>0</v>
      </c>
      <c r="S32" s="272">
        <v>2000</v>
      </c>
      <c r="T32" s="277"/>
      <c r="U32" s="273">
        <v>0</v>
      </c>
      <c r="V32" s="272">
        <v>0</v>
      </c>
    </row>
    <row r="33" spans="14:22" ht="93.6" x14ac:dyDescent="0.25">
      <c r="N33" s="205" t="s">
        <v>187</v>
      </c>
      <c r="O33" s="204" t="s">
        <v>226</v>
      </c>
      <c r="P33" s="204" t="s">
        <v>1</v>
      </c>
      <c r="Q33" s="203">
        <v>0</v>
      </c>
      <c r="R33" s="203">
        <v>0</v>
      </c>
      <c r="S33" s="272">
        <v>2000</v>
      </c>
      <c r="T33" s="277"/>
      <c r="U33" s="273">
        <v>0</v>
      </c>
      <c r="V33" s="272">
        <v>0</v>
      </c>
    </row>
    <row r="34" spans="14:22" ht="15.6" x14ac:dyDescent="0.25">
      <c r="N34" s="202" t="s">
        <v>160</v>
      </c>
      <c r="O34" s="201" t="s">
        <v>226</v>
      </c>
      <c r="P34" s="201">
        <v>800</v>
      </c>
      <c r="Q34" s="200">
        <v>0</v>
      </c>
      <c r="R34" s="200">
        <v>0</v>
      </c>
      <c r="S34" s="275">
        <v>2000</v>
      </c>
      <c r="T34" s="277"/>
      <c r="U34" s="276">
        <v>0</v>
      </c>
      <c r="V34" s="275">
        <v>0</v>
      </c>
    </row>
    <row r="35" spans="14:22" ht="62.4" x14ac:dyDescent="0.25">
      <c r="N35" s="202" t="s">
        <v>185</v>
      </c>
      <c r="O35" s="201" t="s">
        <v>226</v>
      </c>
      <c r="P35" s="201" t="s">
        <v>239</v>
      </c>
      <c r="Q35" s="200">
        <v>4</v>
      </c>
      <c r="R35" s="200">
        <v>12</v>
      </c>
      <c r="S35" s="275">
        <v>2000</v>
      </c>
      <c r="T35" s="277"/>
      <c r="U35" s="276">
        <v>0</v>
      </c>
      <c r="V35" s="275">
        <v>0</v>
      </c>
    </row>
    <row r="36" spans="14:22" ht="62.4" x14ac:dyDescent="0.25">
      <c r="N36" s="205" t="s">
        <v>273</v>
      </c>
      <c r="O36" s="204" t="s">
        <v>227</v>
      </c>
      <c r="P36" s="204" t="s">
        <v>1</v>
      </c>
      <c r="Q36" s="203">
        <v>0</v>
      </c>
      <c r="R36" s="203">
        <v>0</v>
      </c>
      <c r="S36" s="272">
        <v>1000</v>
      </c>
      <c r="T36" s="277"/>
      <c r="U36" s="273">
        <v>1000</v>
      </c>
      <c r="V36" s="272">
        <v>1000</v>
      </c>
    </row>
    <row r="37" spans="14:22" ht="78" x14ac:dyDescent="0.25">
      <c r="N37" s="205" t="s">
        <v>274</v>
      </c>
      <c r="O37" s="204" t="s">
        <v>228</v>
      </c>
      <c r="P37" s="204" t="s">
        <v>1</v>
      </c>
      <c r="Q37" s="203">
        <v>0</v>
      </c>
      <c r="R37" s="203">
        <v>0</v>
      </c>
      <c r="S37" s="272">
        <v>1000</v>
      </c>
      <c r="T37" s="277"/>
      <c r="U37" s="273">
        <v>1000</v>
      </c>
      <c r="V37" s="272">
        <v>1000</v>
      </c>
    </row>
    <row r="38" spans="14:22" ht="31.2" x14ac:dyDescent="0.25">
      <c r="N38" s="202" t="s">
        <v>158</v>
      </c>
      <c r="O38" s="201" t="s">
        <v>228</v>
      </c>
      <c r="P38" s="201">
        <v>200</v>
      </c>
      <c r="Q38" s="200">
        <v>0</v>
      </c>
      <c r="R38" s="200">
        <v>0</v>
      </c>
      <c r="S38" s="275">
        <v>1000</v>
      </c>
      <c r="T38" s="277"/>
      <c r="U38" s="276">
        <v>1000</v>
      </c>
      <c r="V38" s="275">
        <v>1000</v>
      </c>
    </row>
    <row r="39" spans="14:22" ht="46.8" x14ac:dyDescent="0.25">
      <c r="N39" s="202" t="s">
        <v>159</v>
      </c>
      <c r="O39" s="201" t="s">
        <v>228</v>
      </c>
      <c r="P39" s="201" t="s">
        <v>238</v>
      </c>
      <c r="Q39" s="200">
        <v>5</v>
      </c>
      <c r="R39" s="200">
        <v>3</v>
      </c>
      <c r="S39" s="275">
        <v>1000</v>
      </c>
      <c r="T39" s="277"/>
      <c r="U39" s="276">
        <v>1000</v>
      </c>
      <c r="V39" s="275">
        <v>1000</v>
      </c>
    </row>
    <row r="40" spans="14:22" ht="93.6" x14ac:dyDescent="0.25">
      <c r="N40" s="205" t="s">
        <v>289</v>
      </c>
      <c r="O40" s="204" t="s">
        <v>270</v>
      </c>
      <c r="P40" s="204" t="s">
        <v>1</v>
      </c>
      <c r="Q40" s="203">
        <v>0</v>
      </c>
      <c r="R40" s="203">
        <v>0</v>
      </c>
      <c r="S40" s="272">
        <v>1036079.85</v>
      </c>
      <c r="T40" s="277"/>
      <c r="U40" s="273">
        <v>1110606.97</v>
      </c>
      <c r="V40" s="272">
        <v>0</v>
      </c>
    </row>
    <row r="41" spans="14:22" ht="109.2" x14ac:dyDescent="0.25">
      <c r="N41" s="205" t="s">
        <v>271</v>
      </c>
      <c r="O41" s="204" t="s">
        <v>272</v>
      </c>
      <c r="P41" s="204" t="s">
        <v>1</v>
      </c>
      <c r="Q41" s="203">
        <v>0</v>
      </c>
      <c r="R41" s="203">
        <v>0</v>
      </c>
      <c r="S41" s="272">
        <v>1036079.85</v>
      </c>
      <c r="T41" s="277"/>
      <c r="U41" s="273">
        <v>1110606.97</v>
      </c>
      <c r="V41" s="272">
        <v>0</v>
      </c>
    </row>
    <row r="42" spans="14:22" ht="31.2" x14ac:dyDescent="0.25">
      <c r="N42" s="202" t="s">
        <v>158</v>
      </c>
      <c r="O42" s="201" t="s">
        <v>272</v>
      </c>
      <c r="P42" s="201">
        <v>200</v>
      </c>
      <c r="Q42" s="200">
        <v>0</v>
      </c>
      <c r="R42" s="200">
        <v>0</v>
      </c>
      <c r="S42" s="275">
        <v>1036079.85</v>
      </c>
      <c r="T42" s="277"/>
      <c r="U42" s="276">
        <v>1110606.97</v>
      </c>
      <c r="V42" s="275">
        <v>0</v>
      </c>
    </row>
    <row r="43" spans="14:22" ht="46.8" x14ac:dyDescent="0.25">
      <c r="N43" s="202" t="s">
        <v>159</v>
      </c>
      <c r="O43" s="201" t="s">
        <v>272</v>
      </c>
      <c r="P43" s="201" t="s">
        <v>238</v>
      </c>
      <c r="Q43" s="200">
        <v>4</v>
      </c>
      <c r="R43" s="200">
        <v>9</v>
      </c>
      <c r="S43" s="275">
        <v>1036079.85</v>
      </c>
      <c r="T43" s="277"/>
      <c r="U43" s="276">
        <v>1110606.97</v>
      </c>
      <c r="V43" s="275">
        <v>0</v>
      </c>
    </row>
    <row r="44" spans="14:22" ht="31.2" x14ac:dyDescent="0.25">
      <c r="N44" s="205" t="s">
        <v>152</v>
      </c>
      <c r="O44" s="204" t="s">
        <v>205</v>
      </c>
      <c r="P44" s="204" t="s">
        <v>1</v>
      </c>
      <c r="Q44" s="203">
        <v>0</v>
      </c>
      <c r="R44" s="203">
        <v>0</v>
      </c>
      <c r="S44" s="272">
        <v>8897067.0899999999</v>
      </c>
      <c r="T44" s="277"/>
      <c r="U44" s="273">
        <v>7676097.0300000003</v>
      </c>
      <c r="V44" s="272">
        <v>13580919</v>
      </c>
    </row>
    <row r="45" spans="14:22" ht="15.6" x14ac:dyDescent="0.25">
      <c r="N45" s="205" t="s">
        <v>153</v>
      </c>
      <c r="O45" s="204" t="s">
        <v>206</v>
      </c>
      <c r="P45" s="204" t="s">
        <v>1</v>
      </c>
      <c r="Q45" s="203">
        <v>0</v>
      </c>
      <c r="R45" s="203">
        <v>0</v>
      </c>
      <c r="S45" s="272">
        <v>922551</v>
      </c>
      <c r="T45" s="277"/>
      <c r="U45" s="273">
        <v>922551</v>
      </c>
      <c r="V45" s="272">
        <v>922551</v>
      </c>
    </row>
    <row r="46" spans="14:22" ht="78" x14ac:dyDescent="0.25">
      <c r="N46" s="202" t="s">
        <v>154</v>
      </c>
      <c r="O46" s="201" t="s">
        <v>206</v>
      </c>
      <c r="P46" s="201">
        <v>100</v>
      </c>
      <c r="Q46" s="200">
        <v>0</v>
      </c>
      <c r="R46" s="200">
        <v>0</v>
      </c>
      <c r="S46" s="275">
        <v>922551</v>
      </c>
      <c r="T46" s="277"/>
      <c r="U46" s="276">
        <v>922551</v>
      </c>
      <c r="V46" s="275">
        <v>922551</v>
      </c>
    </row>
    <row r="47" spans="14:22" ht="31.2" x14ac:dyDescent="0.25">
      <c r="N47" s="202" t="s">
        <v>155</v>
      </c>
      <c r="O47" s="201" t="s">
        <v>206</v>
      </c>
      <c r="P47" s="201" t="s">
        <v>240</v>
      </c>
      <c r="Q47" s="200">
        <v>1</v>
      </c>
      <c r="R47" s="200">
        <v>2</v>
      </c>
      <c r="S47" s="275">
        <v>922551</v>
      </c>
      <c r="T47" s="277"/>
      <c r="U47" s="276">
        <v>922551</v>
      </c>
      <c r="V47" s="275">
        <v>922551</v>
      </c>
    </row>
    <row r="48" spans="14:22" ht="31.2" x14ac:dyDescent="0.25">
      <c r="N48" s="205" t="s">
        <v>157</v>
      </c>
      <c r="O48" s="204" t="s">
        <v>207</v>
      </c>
      <c r="P48" s="204" t="s">
        <v>1</v>
      </c>
      <c r="Q48" s="203">
        <v>0</v>
      </c>
      <c r="R48" s="203">
        <v>0</v>
      </c>
      <c r="S48" s="272">
        <v>2194425.5499999998</v>
      </c>
      <c r="T48" s="277"/>
      <c r="U48" s="273">
        <v>2194425.5499999998</v>
      </c>
      <c r="V48" s="272">
        <v>2194425.5499999998</v>
      </c>
    </row>
    <row r="49" spans="14:22" ht="78" x14ac:dyDescent="0.25">
      <c r="N49" s="202" t="s">
        <v>154</v>
      </c>
      <c r="O49" s="201" t="s">
        <v>207</v>
      </c>
      <c r="P49" s="201">
        <v>100</v>
      </c>
      <c r="Q49" s="200">
        <v>0</v>
      </c>
      <c r="R49" s="200">
        <v>0</v>
      </c>
      <c r="S49" s="275">
        <v>1664600</v>
      </c>
      <c r="T49" s="277"/>
      <c r="U49" s="276">
        <v>1664600</v>
      </c>
      <c r="V49" s="275">
        <v>1664600</v>
      </c>
    </row>
    <row r="50" spans="14:22" ht="31.2" x14ac:dyDescent="0.25">
      <c r="N50" s="202" t="s">
        <v>155</v>
      </c>
      <c r="O50" s="201" t="s">
        <v>207</v>
      </c>
      <c r="P50" s="201" t="s">
        <v>240</v>
      </c>
      <c r="Q50" s="200">
        <v>1</v>
      </c>
      <c r="R50" s="200">
        <v>4</v>
      </c>
      <c r="S50" s="275">
        <v>1664600</v>
      </c>
      <c r="T50" s="277"/>
      <c r="U50" s="276">
        <v>1664600</v>
      </c>
      <c r="V50" s="275">
        <v>1664600</v>
      </c>
    </row>
    <row r="51" spans="14:22" ht="31.2" x14ac:dyDescent="0.25">
      <c r="N51" s="202" t="s">
        <v>158</v>
      </c>
      <c r="O51" s="201" t="s">
        <v>207</v>
      </c>
      <c r="P51" s="201">
        <v>200</v>
      </c>
      <c r="Q51" s="200">
        <v>0</v>
      </c>
      <c r="R51" s="200">
        <v>0</v>
      </c>
      <c r="S51" s="275">
        <v>523217.55</v>
      </c>
      <c r="T51" s="277"/>
      <c r="U51" s="276">
        <v>523217.55</v>
      </c>
      <c r="V51" s="275">
        <v>523217.55</v>
      </c>
    </row>
    <row r="52" spans="14:22" ht="46.8" x14ac:dyDescent="0.25">
      <c r="N52" s="202" t="s">
        <v>159</v>
      </c>
      <c r="O52" s="201" t="s">
        <v>207</v>
      </c>
      <c r="P52" s="201" t="s">
        <v>238</v>
      </c>
      <c r="Q52" s="200">
        <v>1</v>
      </c>
      <c r="R52" s="200">
        <v>4</v>
      </c>
      <c r="S52" s="275">
        <v>523217.55</v>
      </c>
      <c r="T52" s="277"/>
      <c r="U52" s="276">
        <v>523217.55</v>
      </c>
      <c r="V52" s="275">
        <v>523217.55</v>
      </c>
    </row>
    <row r="53" spans="14:22" ht="15.6" x14ac:dyDescent="0.25">
      <c r="N53" s="202" t="s">
        <v>160</v>
      </c>
      <c r="O53" s="201" t="s">
        <v>207</v>
      </c>
      <c r="P53" s="201">
        <v>800</v>
      </c>
      <c r="Q53" s="200">
        <v>0</v>
      </c>
      <c r="R53" s="200">
        <v>0</v>
      </c>
      <c r="S53" s="275">
        <v>6608</v>
      </c>
      <c r="T53" s="277"/>
      <c r="U53" s="276">
        <v>6608</v>
      </c>
      <c r="V53" s="275">
        <v>6608</v>
      </c>
    </row>
    <row r="54" spans="14:22" ht="15.6" x14ac:dyDescent="0.25">
      <c r="N54" s="202" t="s">
        <v>161</v>
      </c>
      <c r="O54" s="201" t="s">
        <v>207</v>
      </c>
      <c r="P54" s="201" t="s">
        <v>241</v>
      </c>
      <c r="Q54" s="200">
        <v>1</v>
      </c>
      <c r="R54" s="200">
        <v>4</v>
      </c>
      <c r="S54" s="275">
        <v>6608</v>
      </c>
      <c r="T54" s="277"/>
      <c r="U54" s="276">
        <v>6608</v>
      </c>
      <c r="V54" s="275">
        <v>6608</v>
      </c>
    </row>
    <row r="55" spans="14:22" ht="62.4" x14ac:dyDescent="0.25">
      <c r="N55" s="205" t="s">
        <v>128</v>
      </c>
      <c r="O55" s="204" t="s">
        <v>208</v>
      </c>
      <c r="P55" s="204" t="s">
        <v>1</v>
      </c>
      <c r="Q55" s="203">
        <v>0</v>
      </c>
      <c r="R55" s="203">
        <v>0</v>
      </c>
      <c r="S55" s="272">
        <v>6672</v>
      </c>
      <c r="T55" s="277"/>
      <c r="U55" s="273">
        <v>0</v>
      </c>
      <c r="V55" s="272">
        <v>0</v>
      </c>
    </row>
    <row r="56" spans="14:22" ht="15.6" x14ac:dyDescent="0.25">
      <c r="N56" s="202" t="s">
        <v>162</v>
      </c>
      <c r="O56" s="201" t="s">
        <v>208</v>
      </c>
      <c r="P56" s="201">
        <v>500</v>
      </c>
      <c r="Q56" s="200">
        <v>0</v>
      </c>
      <c r="R56" s="200">
        <v>0</v>
      </c>
      <c r="S56" s="275">
        <v>6672</v>
      </c>
      <c r="T56" s="277"/>
      <c r="U56" s="276">
        <v>0</v>
      </c>
      <c r="V56" s="275">
        <v>0</v>
      </c>
    </row>
    <row r="57" spans="14:22" ht="15.6" x14ac:dyDescent="0.25">
      <c r="N57" s="202" t="s">
        <v>163</v>
      </c>
      <c r="O57" s="201" t="s">
        <v>208</v>
      </c>
      <c r="P57" s="201" t="s">
        <v>242</v>
      </c>
      <c r="Q57" s="200">
        <v>1</v>
      </c>
      <c r="R57" s="200">
        <v>4</v>
      </c>
      <c r="S57" s="275">
        <v>6672</v>
      </c>
      <c r="T57" s="277"/>
      <c r="U57" s="276">
        <v>0</v>
      </c>
      <c r="V57" s="275">
        <v>0</v>
      </c>
    </row>
    <row r="58" spans="14:22" ht="46.8" x14ac:dyDescent="0.25">
      <c r="N58" s="205" t="s">
        <v>166</v>
      </c>
      <c r="O58" s="204" t="s">
        <v>210</v>
      </c>
      <c r="P58" s="204" t="s">
        <v>1</v>
      </c>
      <c r="Q58" s="203">
        <v>0</v>
      </c>
      <c r="R58" s="203">
        <v>0</v>
      </c>
      <c r="S58" s="272">
        <v>21600</v>
      </c>
      <c r="T58" s="277"/>
      <c r="U58" s="273">
        <v>0</v>
      </c>
      <c r="V58" s="272">
        <v>0</v>
      </c>
    </row>
    <row r="59" spans="14:22" ht="15.6" x14ac:dyDescent="0.25">
      <c r="N59" s="202" t="s">
        <v>162</v>
      </c>
      <c r="O59" s="201" t="s">
        <v>210</v>
      </c>
      <c r="P59" s="201">
        <v>500</v>
      </c>
      <c r="Q59" s="200">
        <v>0</v>
      </c>
      <c r="R59" s="200">
        <v>0</v>
      </c>
      <c r="S59" s="275">
        <v>21600</v>
      </c>
      <c r="T59" s="277"/>
      <c r="U59" s="276">
        <v>0</v>
      </c>
      <c r="V59" s="275">
        <v>0</v>
      </c>
    </row>
    <row r="60" spans="14:22" ht="15.6" x14ac:dyDescent="0.25">
      <c r="N60" s="202" t="s">
        <v>163</v>
      </c>
      <c r="O60" s="201" t="s">
        <v>210</v>
      </c>
      <c r="P60" s="201" t="s">
        <v>242</v>
      </c>
      <c r="Q60" s="200">
        <v>1</v>
      </c>
      <c r="R60" s="200">
        <v>6</v>
      </c>
      <c r="S60" s="275">
        <v>21600</v>
      </c>
      <c r="T60" s="277"/>
      <c r="U60" s="276">
        <v>0</v>
      </c>
      <c r="V60" s="275">
        <v>0</v>
      </c>
    </row>
    <row r="61" spans="14:22" ht="31.2" x14ac:dyDescent="0.25">
      <c r="N61" s="205" t="s">
        <v>168</v>
      </c>
      <c r="O61" s="204" t="s">
        <v>211</v>
      </c>
      <c r="P61" s="204" t="s">
        <v>1</v>
      </c>
      <c r="Q61" s="203">
        <v>0</v>
      </c>
      <c r="R61" s="203">
        <v>0</v>
      </c>
      <c r="S61" s="272">
        <v>91500.14</v>
      </c>
      <c r="T61" s="277"/>
      <c r="U61" s="273">
        <v>91500.14</v>
      </c>
      <c r="V61" s="272">
        <v>91500.14</v>
      </c>
    </row>
    <row r="62" spans="14:22" ht="31.2" x14ac:dyDescent="0.25">
      <c r="N62" s="202" t="s">
        <v>158</v>
      </c>
      <c r="O62" s="201" t="s">
        <v>211</v>
      </c>
      <c r="P62" s="201">
        <v>200</v>
      </c>
      <c r="Q62" s="200">
        <v>0</v>
      </c>
      <c r="R62" s="200">
        <v>0</v>
      </c>
      <c r="S62" s="275">
        <v>86500.14</v>
      </c>
      <c r="T62" s="277"/>
      <c r="U62" s="276">
        <v>86500.14</v>
      </c>
      <c r="V62" s="275">
        <v>86500.14</v>
      </c>
    </row>
    <row r="63" spans="14:22" ht="46.8" x14ac:dyDescent="0.25">
      <c r="N63" s="202" t="s">
        <v>159</v>
      </c>
      <c r="O63" s="201" t="s">
        <v>211</v>
      </c>
      <c r="P63" s="201" t="s">
        <v>238</v>
      </c>
      <c r="Q63" s="200">
        <v>1</v>
      </c>
      <c r="R63" s="200">
        <v>13</v>
      </c>
      <c r="S63" s="275">
        <v>86500.14</v>
      </c>
      <c r="T63" s="277"/>
      <c r="U63" s="276">
        <v>86500.14</v>
      </c>
      <c r="V63" s="275">
        <v>86500.14</v>
      </c>
    </row>
    <row r="64" spans="14:22" ht="15.6" x14ac:dyDescent="0.25">
      <c r="N64" s="202" t="s">
        <v>160</v>
      </c>
      <c r="O64" s="201" t="s">
        <v>211</v>
      </c>
      <c r="P64" s="201">
        <v>800</v>
      </c>
      <c r="Q64" s="200">
        <v>0</v>
      </c>
      <c r="R64" s="200">
        <v>0</v>
      </c>
      <c r="S64" s="275">
        <v>5000</v>
      </c>
      <c r="T64" s="277"/>
      <c r="U64" s="276">
        <v>5000</v>
      </c>
      <c r="V64" s="275">
        <v>5000</v>
      </c>
    </row>
    <row r="65" spans="14:22" ht="15.6" x14ac:dyDescent="0.25">
      <c r="N65" s="202" t="s">
        <v>161</v>
      </c>
      <c r="O65" s="201" t="s">
        <v>211</v>
      </c>
      <c r="P65" s="201" t="s">
        <v>241</v>
      </c>
      <c r="Q65" s="200">
        <v>1</v>
      </c>
      <c r="R65" s="200">
        <v>13</v>
      </c>
      <c r="S65" s="275">
        <v>5000</v>
      </c>
      <c r="T65" s="277"/>
      <c r="U65" s="276">
        <v>5000</v>
      </c>
      <c r="V65" s="275">
        <v>5000</v>
      </c>
    </row>
    <row r="66" spans="14:22" ht="46.8" x14ac:dyDescent="0.25">
      <c r="N66" s="205" t="s">
        <v>174</v>
      </c>
      <c r="O66" s="204" t="s">
        <v>213</v>
      </c>
      <c r="P66" s="204" t="s">
        <v>1</v>
      </c>
      <c r="Q66" s="203">
        <v>0</v>
      </c>
      <c r="R66" s="203">
        <v>0</v>
      </c>
      <c r="S66" s="272">
        <v>12009</v>
      </c>
      <c r="T66" s="277"/>
      <c r="U66" s="273">
        <v>15009</v>
      </c>
      <c r="V66" s="272">
        <v>15009</v>
      </c>
    </row>
    <row r="67" spans="14:22" ht="31.2" x14ac:dyDescent="0.25">
      <c r="N67" s="202" t="s">
        <v>158</v>
      </c>
      <c r="O67" s="201" t="s">
        <v>213</v>
      </c>
      <c r="P67" s="201">
        <v>200</v>
      </c>
      <c r="Q67" s="200">
        <v>0</v>
      </c>
      <c r="R67" s="200">
        <v>0</v>
      </c>
      <c r="S67" s="275">
        <v>12009</v>
      </c>
      <c r="T67" s="277"/>
      <c r="U67" s="276">
        <v>15009</v>
      </c>
      <c r="V67" s="275">
        <v>15009</v>
      </c>
    </row>
    <row r="68" spans="14:22" ht="46.8" x14ac:dyDescent="0.25">
      <c r="N68" s="202" t="s">
        <v>159</v>
      </c>
      <c r="O68" s="201" t="s">
        <v>213</v>
      </c>
      <c r="P68" s="201" t="s">
        <v>238</v>
      </c>
      <c r="Q68" s="200">
        <v>3</v>
      </c>
      <c r="R68" s="200">
        <v>9</v>
      </c>
      <c r="S68" s="275">
        <v>12009</v>
      </c>
      <c r="T68" s="277"/>
      <c r="U68" s="276">
        <v>15009</v>
      </c>
      <c r="V68" s="275">
        <v>15009</v>
      </c>
    </row>
    <row r="69" spans="14:22" ht="15.6" x14ac:dyDescent="0.25">
      <c r="N69" s="205" t="s">
        <v>176</v>
      </c>
      <c r="O69" s="204" t="s">
        <v>216</v>
      </c>
      <c r="P69" s="204" t="s">
        <v>1</v>
      </c>
      <c r="Q69" s="203">
        <v>0</v>
      </c>
      <c r="R69" s="203">
        <v>0</v>
      </c>
      <c r="S69" s="272">
        <v>157700</v>
      </c>
      <c r="T69" s="277"/>
      <c r="U69" s="273">
        <v>157700</v>
      </c>
      <c r="V69" s="272">
        <v>157700</v>
      </c>
    </row>
    <row r="70" spans="14:22" ht="31.2" x14ac:dyDescent="0.25">
      <c r="N70" s="202" t="s">
        <v>158</v>
      </c>
      <c r="O70" s="201" t="s">
        <v>216</v>
      </c>
      <c r="P70" s="201">
        <v>200</v>
      </c>
      <c r="Q70" s="200">
        <v>0</v>
      </c>
      <c r="R70" s="200">
        <v>0</v>
      </c>
      <c r="S70" s="275">
        <v>157700</v>
      </c>
      <c r="T70" s="277"/>
      <c r="U70" s="276">
        <v>157700</v>
      </c>
      <c r="V70" s="275">
        <v>157700</v>
      </c>
    </row>
    <row r="71" spans="14:22" ht="46.8" x14ac:dyDescent="0.25">
      <c r="N71" s="202" t="s">
        <v>159</v>
      </c>
      <c r="O71" s="201" t="s">
        <v>216</v>
      </c>
      <c r="P71" s="201" t="s">
        <v>238</v>
      </c>
      <c r="Q71" s="200">
        <v>3</v>
      </c>
      <c r="R71" s="200">
        <v>10</v>
      </c>
      <c r="S71" s="275">
        <v>157700</v>
      </c>
      <c r="T71" s="277"/>
      <c r="U71" s="276">
        <v>157700</v>
      </c>
      <c r="V71" s="275">
        <v>157700</v>
      </c>
    </row>
    <row r="72" spans="14:22" ht="31.2" x14ac:dyDescent="0.25">
      <c r="N72" s="205" t="s">
        <v>177</v>
      </c>
      <c r="O72" s="204" t="s">
        <v>217</v>
      </c>
      <c r="P72" s="204" t="s">
        <v>1</v>
      </c>
      <c r="Q72" s="203">
        <v>0</v>
      </c>
      <c r="R72" s="203">
        <v>0</v>
      </c>
      <c r="S72" s="272">
        <v>152895.6</v>
      </c>
      <c r="T72" s="277"/>
      <c r="U72" s="273">
        <v>152895.6</v>
      </c>
      <c r="V72" s="272">
        <v>152895.6</v>
      </c>
    </row>
    <row r="73" spans="14:22" ht="31.2" x14ac:dyDescent="0.25">
      <c r="N73" s="202" t="s">
        <v>158</v>
      </c>
      <c r="O73" s="201" t="s">
        <v>217</v>
      </c>
      <c r="P73" s="201">
        <v>200</v>
      </c>
      <c r="Q73" s="200">
        <v>0</v>
      </c>
      <c r="R73" s="200">
        <v>0</v>
      </c>
      <c r="S73" s="275">
        <v>152895.6</v>
      </c>
      <c r="T73" s="277"/>
      <c r="U73" s="276">
        <v>152895.6</v>
      </c>
      <c r="V73" s="275">
        <v>152895.6</v>
      </c>
    </row>
    <row r="74" spans="14:22" ht="46.8" x14ac:dyDescent="0.25">
      <c r="N74" s="202" t="s">
        <v>159</v>
      </c>
      <c r="O74" s="201" t="s">
        <v>217</v>
      </c>
      <c r="P74" s="201" t="s">
        <v>238</v>
      </c>
      <c r="Q74" s="200">
        <v>3</v>
      </c>
      <c r="R74" s="200">
        <v>10</v>
      </c>
      <c r="S74" s="275">
        <v>152895.6</v>
      </c>
      <c r="T74" s="277"/>
      <c r="U74" s="276">
        <v>152895.6</v>
      </c>
      <c r="V74" s="275">
        <v>152895.6</v>
      </c>
    </row>
    <row r="75" spans="14:22" ht="31.2" x14ac:dyDescent="0.25">
      <c r="N75" s="205" t="s">
        <v>179</v>
      </c>
      <c r="O75" s="204" t="s">
        <v>222</v>
      </c>
      <c r="P75" s="204" t="s">
        <v>1</v>
      </c>
      <c r="Q75" s="203">
        <v>0</v>
      </c>
      <c r="R75" s="203">
        <v>0</v>
      </c>
      <c r="S75" s="272">
        <v>1000</v>
      </c>
      <c r="T75" s="277"/>
      <c r="U75" s="273">
        <v>1000</v>
      </c>
      <c r="V75" s="272">
        <v>1000</v>
      </c>
    </row>
    <row r="76" spans="14:22" ht="31.2" x14ac:dyDescent="0.25">
      <c r="N76" s="202" t="s">
        <v>158</v>
      </c>
      <c r="O76" s="201" t="s">
        <v>222</v>
      </c>
      <c r="P76" s="201">
        <v>200</v>
      </c>
      <c r="Q76" s="200">
        <v>0</v>
      </c>
      <c r="R76" s="200">
        <v>0</v>
      </c>
      <c r="S76" s="275">
        <v>1000</v>
      </c>
      <c r="T76" s="277"/>
      <c r="U76" s="276">
        <v>1000</v>
      </c>
      <c r="V76" s="275">
        <v>1000</v>
      </c>
    </row>
    <row r="77" spans="14:22" ht="46.8" x14ac:dyDescent="0.25">
      <c r="N77" s="202" t="s">
        <v>159</v>
      </c>
      <c r="O77" s="201" t="s">
        <v>222</v>
      </c>
      <c r="P77" s="201" t="s">
        <v>238</v>
      </c>
      <c r="Q77" s="200">
        <v>3</v>
      </c>
      <c r="R77" s="200">
        <v>14</v>
      </c>
      <c r="S77" s="275">
        <v>1000</v>
      </c>
      <c r="T77" s="277"/>
      <c r="U77" s="276">
        <v>1000</v>
      </c>
      <c r="V77" s="275">
        <v>1000</v>
      </c>
    </row>
    <row r="78" spans="14:22" ht="62.4" x14ac:dyDescent="0.25">
      <c r="N78" s="205" t="s">
        <v>279</v>
      </c>
      <c r="O78" s="204" t="s">
        <v>280</v>
      </c>
      <c r="P78" s="204" t="s">
        <v>1</v>
      </c>
      <c r="Q78" s="203">
        <v>0</v>
      </c>
      <c r="R78" s="203">
        <v>0</v>
      </c>
      <c r="S78" s="272">
        <v>0</v>
      </c>
      <c r="T78" s="277"/>
      <c r="U78" s="273">
        <v>0</v>
      </c>
      <c r="V78" s="272">
        <v>1116793.22</v>
      </c>
    </row>
    <row r="79" spans="14:22" ht="31.2" x14ac:dyDescent="0.25">
      <c r="N79" s="202" t="s">
        <v>158</v>
      </c>
      <c r="O79" s="201" t="s">
        <v>280</v>
      </c>
      <c r="P79" s="201">
        <v>200</v>
      </c>
      <c r="Q79" s="200">
        <v>0</v>
      </c>
      <c r="R79" s="200">
        <v>0</v>
      </c>
      <c r="S79" s="275">
        <v>0</v>
      </c>
      <c r="T79" s="277"/>
      <c r="U79" s="276">
        <v>0</v>
      </c>
      <c r="V79" s="275">
        <v>1116793.22</v>
      </c>
    </row>
    <row r="80" spans="14:22" ht="46.8" x14ac:dyDescent="0.25">
      <c r="N80" s="202" t="s">
        <v>159</v>
      </c>
      <c r="O80" s="201" t="s">
        <v>280</v>
      </c>
      <c r="P80" s="201" t="s">
        <v>238</v>
      </c>
      <c r="Q80" s="200">
        <v>4</v>
      </c>
      <c r="R80" s="200">
        <v>9</v>
      </c>
      <c r="S80" s="275">
        <v>0</v>
      </c>
      <c r="T80" s="277"/>
      <c r="U80" s="276">
        <v>0</v>
      </c>
      <c r="V80" s="275">
        <v>1116793.22</v>
      </c>
    </row>
    <row r="81" spans="14:22" ht="46.8" x14ac:dyDescent="0.25">
      <c r="N81" s="205" t="s">
        <v>281</v>
      </c>
      <c r="O81" s="204" t="s">
        <v>282</v>
      </c>
      <c r="P81" s="204" t="s">
        <v>1</v>
      </c>
      <c r="Q81" s="203">
        <v>0</v>
      </c>
      <c r="R81" s="203">
        <v>0</v>
      </c>
      <c r="S81" s="272">
        <v>0</v>
      </c>
      <c r="T81" s="277"/>
      <c r="U81" s="273">
        <v>0</v>
      </c>
      <c r="V81" s="272">
        <v>150000</v>
      </c>
    </row>
    <row r="82" spans="14:22" ht="31.2" x14ac:dyDescent="0.25">
      <c r="N82" s="202" t="s">
        <v>158</v>
      </c>
      <c r="O82" s="201" t="s">
        <v>282</v>
      </c>
      <c r="P82" s="201">
        <v>200</v>
      </c>
      <c r="Q82" s="200">
        <v>0</v>
      </c>
      <c r="R82" s="200">
        <v>0</v>
      </c>
      <c r="S82" s="275">
        <v>0</v>
      </c>
      <c r="T82" s="277"/>
      <c r="U82" s="276">
        <v>0</v>
      </c>
      <c r="V82" s="275">
        <v>150000</v>
      </c>
    </row>
    <row r="83" spans="14:22" ht="46.8" x14ac:dyDescent="0.25">
      <c r="N83" s="202" t="s">
        <v>159</v>
      </c>
      <c r="O83" s="201" t="s">
        <v>282</v>
      </c>
      <c r="P83" s="201" t="s">
        <v>238</v>
      </c>
      <c r="Q83" s="200">
        <v>4</v>
      </c>
      <c r="R83" s="200">
        <v>9</v>
      </c>
      <c r="S83" s="275">
        <v>0</v>
      </c>
      <c r="T83" s="277"/>
      <c r="U83" s="276">
        <v>0</v>
      </c>
      <c r="V83" s="275">
        <v>150000</v>
      </c>
    </row>
    <row r="84" spans="14:22" ht="15.6" x14ac:dyDescent="0.25">
      <c r="N84" s="205" t="s">
        <v>190</v>
      </c>
      <c r="O84" s="204" t="s">
        <v>229</v>
      </c>
      <c r="P84" s="204" t="s">
        <v>1</v>
      </c>
      <c r="Q84" s="203">
        <v>0</v>
      </c>
      <c r="R84" s="203">
        <v>0</v>
      </c>
      <c r="S84" s="272">
        <v>347107</v>
      </c>
      <c r="T84" s="277"/>
      <c r="U84" s="273">
        <v>347107</v>
      </c>
      <c r="V84" s="272">
        <v>347107</v>
      </c>
    </row>
    <row r="85" spans="14:22" ht="31.2" x14ac:dyDescent="0.25">
      <c r="N85" s="202" t="s">
        <v>158</v>
      </c>
      <c r="O85" s="201" t="s">
        <v>229</v>
      </c>
      <c r="P85" s="201">
        <v>200</v>
      </c>
      <c r="Q85" s="200">
        <v>0</v>
      </c>
      <c r="R85" s="200">
        <v>0</v>
      </c>
      <c r="S85" s="275">
        <v>347107</v>
      </c>
      <c r="T85" s="277"/>
      <c r="U85" s="276">
        <v>347107</v>
      </c>
      <c r="V85" s="275">
        <v>347107</v>
      </c>
    </row>
    <row r="86" spans="14:22" ht="46.8" x14ac:dyDescent="0.25">
      <c r="N86" s="202" t="s">
        <v>159</v>
      </c>
      <c r="O86" s="201" t="s">
        <v>229</v>
      </c>
      <c r="P86" s="201" t="s">
        <v>238</v>
      </c>
      <c r="Q86" s="200">
        <v>5</v>
      </c>
      <c r="R86" s="200">
        <v>3</v>
      </c>
      <c r="S86" s="275">
        <v>347107</v>
      </c>
      <c r="T86" s="277"/>
      <c r="U86" s="276">
        <v>347107</v>
      </c>
      <c r="V86" s="275">
        <v>347107</v>
      </c>
    </row>
    <row r="87" spans="14:22" ht="15.6" x14ac:dyDescent="0.25">
      <c r="N87" s="205" t="s">
        <v>191</v>
      </c>
      <c r="O87" s="204" t="s">
        <v>230</v>
      </c>
      <c r="P87" s="204" t="s">
        <v>1</v>
      </c>
      <c r="Q87" s="203">
        <v>0</v>
      </c>
      <c r="R87" s="203">
        <v>0</v>
      </c>
      <c r="S87" s="272">
        <v>104140</v>
      </c>
      <c r="T87" s="277"/>
      <c r="U87" s="273">
        <v>104140</v>
      </c>
      <c r="V87" s="272">
        <v>19253.650000000001</v>
      </c>
    </row>
    <row r="88" spans="14:22" ht="31.2" x14ac:dyDescent="0.25">
      <c r="N88" s="202" t="s">
        <v>158</v>
      </c>
      <c r="O88" s="201" t="s">
        <v>230</v>
      </c>
      <c r="P88" s="201">
        <v>200</v>
      </c>
      <c r="Q88" s="200">
        <v>0</v>
      </c>
      <c r="R88" s="200">
        <v>0</v>
      </c>
      <c r="S88" s="275">
        <v>104140</v>
      </c>
      <c r="T88" s="277"/>
      <c r="U88" s="276">
        <v>104140</v>
      </c>
      <c r="V88" s="275">
        <v>19253.650000000001</v>
      </c>
    </row>
    <row r="89" spans="14:22" ht="46.8" x14ac:dyDescent="0.25">
      <c r="N89" s="202" t="s">
        <v>159</v>
      </c>
      <c r="O89" s="201" t="s">
        <v>230</v>
      </c>
      <c r="P89" s="201" t="s">
        <v>238</v>
      </c>
      <c r="Q89" s="200">
        <v>5</v>
      </c>
      <c r="R89" s="200">
        <v>3</v>
      </c>
      <c r="S89" s="275">
        <v>104140</v>
      </c>
      <c r="T89" s="277"/>
      <c r="U89" s="276">
        <v>104140</v>
      </c>
      <c r="V89" s="275">
        <v>19253.650000000001</v>
      </c>
    </row>
    <row r="90" spans="14:22" ht="15.6" x14ac:dyDescent="0.25">
      <c r="N90" s="205" t="s">
        <v>192</v>
      </c>
      <c r="O90" s="204" t="s">
        <v>231</v>
      </c>
      <c r="P90" s="204" t="s">
        <v>1</v>
      </c>
      <c r="Q90" s="203">
        <v>0</v>
      </c>
      <c r="R90" s="203">
        <v>0</v>
      </c>
      <c r="S90" s="272">
        <v>55649.55</v>
      </c>
      <c r="T90" s="277"/>
      <c r="U90" s="273">
        <v>41668.400000000001</v>
      </c>
      <c r="V90" s="272">
        <v>0</v>
      </c>
    </row>
    <row r="91" spans="14:22" ht="31.2" x14ac:dyDescent="0.25">
      <c r="N91" s="202" t="s">
        <v>158</v>
      </c>
      <c r="O91" s="201" t="s">
        <v>231</v>
      </c>
      <c r="P91" s="201">
        <v>200</v>
      </c>
      <c r="Q91" s="200">
        <v>0</v>
      </c>
      <c r="R91" s="200">
        <v>0</v>
      </c>
      <c r="S91" s="275">
        <v>55649.55</v>
      </c>
      <c r="T91" s="277"/>
      <c r="U91" s="276">
        <v>41668.400000000001</v>
      </c>
      <c r="V91" s="275">
        <v>0</v>
      </c>
    </row>
    <row r="92" spans="14:22" ht="46.8" x14ac:dyDescent="0.25">
      <c r="N92" s="202" t="s">
        <v>159</v>
      </c>
      <c r="O92" s="201" t="s">
        <v>231</v>
      </c>
      <c r="P92" s="201" t="s">
        <v>238</v>
      </c>
      <c r="Q92" s="200">
        <v>5</v>
      </c>
      <c r="R92" s="200">
        <v>3</v>
      </c>
      <c r="S92" s="275">
        <v>55649.55</v>
      </c>
      <c r="T92" s="277"/>
      <c r="U92" s="276">
        <v>41668.400000000001</v>
      </c>
      <c r="V92" s="275">
        <v>0</v>
      </c>
    </row>
    <row r="93" spans="14:22" ht="15.6" x14ac:dyDescent="0.25">
      <c r="N93" s="205" t="s">
        <v>193</v>
      </c>
      <c r="O93" s="204" t="s">
        <v>232</v>
      </c>
      <c r="P93" s="204" t="s">
        <v>1</v>
      </c>
      <c r="Q93" s="203">
        <v>0</v>
      </c>
      <c r="R93" s="203">
        <v>0</v>
      </c>
      <c r="S93" s="272">
        <v>37060</v>
      </c>
      <c r="T93" s="277"/>
      <c r="U93" s="273">
        <v>0</v>
      </c>
      <c r="V93" s="272">
        <v>0</v>
      </c>
    </row>
    <row r="94" spans="14:22" ht="31.2" x14ac:dyDescent="0.25">
      <c r="N94" s="202" t="s">
        <v>158</v>
      </c>
      <c r="O94" s="201" t="s">
        <v>232</v>
      </c>
      <c r="P94" s="201">
        <v>200</v>
      </c>
      <c r="Q94" s="200">
        <v>0</v>
      </c>
      <c r="R94" s="200">
        <v>0</v>
      </c>
      <c r="S94" s="275">
        <v>37060</v>
      </c>
      <c r="T94" s="277"/>
      <c r="U94" s="276">
        <v>0</v>
      </c>
      <c r="V94" s="275">
        <v>0</v>
      </c>
    </row>
    <row r="95" spans="14:22" ht="46.8" x14ac:dyDescent="0.25">
      <c r="N95" s="202" t="s">
        <v>159</v>
      </c>
      <c r="O95" s="201" t="s">
        <v>232</v>
      </c>
      <c r="P95" s="201" t="s">
        <v>238</v>
      </c>
      <c r="Q95" s="200">
        <v>5</v>
      </c>
      <c r="R95" s="200">
        <v>3</v>
      </c>
      <c r="S95" s="275">
        <v>37060</v>
      </c>
      <c r="T95" s="277"/>
      <c r="U95" s="276">
        <v>0</v>
      </c>
      <c r="V95" s="275">
        <v>0</v>
      </c>
    </row>
    <row r="96" spans="14:22" ht="15.6" x14ac:dyDescent="0.25">
      <c r="N96" s="205" t="s">
        <v>194</v>
      </c>
      <c r="O96" s="204" t="s">
        <v>233</v>
      </c>
      <c r="P96" s="204" t="s">
        <v>1</v>
      </c>
      <c r="Q96" s="203">
        <v>0</v>
      </c>
      <c r="R96" s="203">
        <v>0</v>
      </c>
      <c r="S96" s="272">
        <v>348955.2</v>
      </c>
      <c r="T96" s="277"/>
      <c r="U96" s="273">
        <v>6677.08</v>
      </c>
      <c r="V96" s="272">
        <v>6677.08</v>
      </c>
    </row>
    <row r="97" spans="14:22" ht="31.2" x14ac:dyDescent="0.25">
      <c r="N97" s="202" t="s">
        <v>158</v>
      </c>
      <c r="O97" s="201" t="s">
        <v>233</v>
      </c>
      <c r="P97" s="201">
        <v>200</v>
      </c>
      <c r="Q97" s="200">
        <v>0</v>
      </c>
      <c r="R97" s="200">
        <v>0</v>
      </c>
      <c r="S97" s="275">
        <v>348955.2</v>
      </c>
      <c r="T97" s="277"/>
      <c r="U97" s="276">
        <v>6677.08</v>
      </c>
      <c r="V97" s="275">
        <v>6677.08</v>
      </c>
    </row>
    <row r="98" spans="14:22" ht="46.8" x14ac:dyDescent="0.25">
      <c r="N98" s="202" t="s">
        <v>159</v>
      </c>
      <c r="O98" s="201" t="s">
        <v>233</v>
      </c>
      <c r="P98" s="201" t="s">
        <v>238</v>
      </c>
      <c r="Q98" s="200">
        <v>5</v>
      </c>
      <c r="R98" s="200">
        <v>3</v>
      </c>
      <c r="S98" s="275">
        <v>348955.2</v>
      </c>
      <c r="T98" s="277"/>
      <c r="U98" s="276">
        <v>6677.08</v>
      </c>
      <c r="V98" s="275">
        <v>6677.08</v>
      </c>
    </row>
    <row r="99" spans="14:22" ht="62.4" x14ac:dyDescent="0.25">
      <c r="N99" s="205" t="s">
        <v>129</v>
      </c>
      <c r="O99" s="204" t="s">
        <v>234</v>
      </c>
      <c r="P99" s="204" t="s">
        <v>1</v>
      </c>
      <c r="Q99" s="203">
        <v>0</v>
      </c>
      <c r="R99" s="203">
        <v>0</v>
      </c>
      <c r="S99" s="272">
        <v>1010182</v>
      </c>
      <c r="T99" s="277"/>
      <c r="U99" s="273">
        <v>0</v>
      </c>
      <c r="V99" s="272">
        <v>0</v>
      </c>
    </row>
    <row r="100" spans="14:22" ht="15.6" x14ac:dyDescent="0.25">
      <c r="N100" s="202" t="s">
        <v>162</v>
      </c>
      <c r="O100" s="201" t="s">
        <v>234</v>
      </c>
      <c r="P100" s="201">
        <v>500</v>
      </c>
      <c r="Q100" s="200">
        <v>0</v>
      </c>
      <c r="R100" s="200">
        <v>0</v>
      </c>
      <c r="S100" s="275">
        <v>1010182</v>
      </c>
      <c r="T100" s="277"/>
      <c r="U100" s="276">
        <v>0</v>
      </c>
      <c r="V100" s="275">
        <v>0</v>
      </c>
    </row>
    <row r="101" spans="14:22" ht="15.6" x14ac:dyDescent="0.25">
      <c r="N101" s="202" t="s">
        <v>163</v>
      </c>
      <c r="O101" s="201" t="s">
        <v>234</v>
      </c>
      <c r="P101" s="201" t="s">
        <v>242</v>
      </c>
      <c r="Q101" s="200">
        <v>8</v>
      </c>
      <c r="R101" s="200">
        <v>1</v>
      </c>
      <c r="S101" s="275">
        <v>1010182</v>
      </c>
      <c r="T101" s="277"/>
      <c r="U101" s="276">
        <v>0</v>
      </c>
      <c r="V101" s="275">
        <v>0</v>
      </c>
    </row>
    <row r="102" spans="14:22" ht="31.2" x14ac:dyDescent="0.25">
      <c r="N102" s="205" t="s">
        <v>130</v>
      </c>
      <c r="O102" s="204" t="s">
        <v>131</v>
      </c>
      <c r="P102" s="204" t="s">
        <v>1</v>
      </c>
      <c r="Q102" s="203">
        <v>0</v>
      </c>
      <c r="R102" s="203">
        <v>0</v>
      </c>
      <c r="S102" s="272">
        <v>324933.48</v>
      </c>
      <c r="T102" s="277"/>
      <c r="U102" s="273">
        <v>324933.48</v>
      </c>
      <c r="V102" s="272">
        <v>324933.48</v>
      </c>
    </row>
    <row r="103" spans="14:22" ht="31.2" x14ac:dyDescent="0.25">
      <c r="N103" s="202" t="s">
        <v>199</v>
      </c>
      <c r="O103" s="201" t="s">
        <v>131</v>
      </c>
      <c r="P103" s="201">
        <v>300</v>
      </c>
      <c r="Q103" s="200">
        <v>0</v>
      </c>
      <c r="R103" s="200">
        <v>0</v>
      </c>
      <c r="S103" s="275">
        <v>324933.48</v>
      </c>
      <c r="T103" s="277"/>
      <c r="U103" s="276">
        <v>324933.48</v>
      </c>
      <c r="V103" s="275">
        <v>324933.48</v>
      </c>
    </row>
    <row r="104" spans="14:22" ht="31.2" x14ac:dyDescent="0.25">
      <c r="N104" s="202" t="s">
        <v>200</v>
      </c>
      <c r="O104" s="201" t="s">
        <v>131</v>
      </c>
      <c r="P104" s="201" t="s">
        <v>133</v>
      </c>
      <c r="Q104" s="200">
        <v>10</v>
      </c>
      <c r="R104" s="200">
        <v>1</v>
      </c>
      <c r="S104" s="275">
        <v>324933.48</v>
      </c>
      <c r="T104" s="277"/>
      <c r="U104" s="276">
        <v>324933.48</v>
      </c>
      <c r="V104" s="275">
        <v>324933.48</v>
      </c>
    </row>
    <row r="105" spans="14:22" ht="124.8" x14ac:dyDescent="0.25">
      <c r="N105" s="205" t="s">
        <v>132</v>
      </c>
      <c r="O105" s="204" t="s">
        <v>235</v>
      </c>
      <c r="P105" s="204" t="s">
        <v>1</v>
      </c>
      <c r="Q105" s="203">
        <v>0</v>
      </c>
      <c r="R105" s="203">
        <v>0</v>
      </c>
      <c r="S105" s="272">
        <v>50000</v>
      </c>
      <c r="T105" s="277"/>
      <c r="U105" s="273">
        <v>0</v>
      </c>
      <c r="V105" s="272">
        <v>0</v>
      </c>
    </row>
    <row r="106" spans="14:22" ht="15.6" x14ac:dyDescent="0.25">
      <c r="N106" s="202" t="s">
        <v>162</v>
      </c>
      <c r="O106" s="201" t="s">
        <v>235</v>
      </c>
      <c r="P106" s="201">
        <v>500</v>
      </c>
      <c r="Q106" s="200">
        <v>0</v>
      </c>
      <c r="R106" s="200">
        <v>0</v>
      </c>
      <c r="S106" s="275">
        <v>50000</v>
      </c>
      <c r="T106" s="277"/>
      <c r="U106" s="276">
        <v>0</v>
      </c>
      <c r="V106" s="275">
        <v>0</v>
      </c>
    </row>
    <row r="107" spans="14:22" ht="15.6" x14ac:dyDescent="0.25">
      <c r="N107" s="202" t="s">
        <v>163</v>
      </c>
      <c r="O107" s="201" t="s">
        <v>235</v>
      </c>
      <c r="P107" s="201" t="s">
        <v>242</v>
      </c>
      <c r="Q107" s="200">
        <v>11</v>
      </c>
      <c r="R107" s="200">
        <v>2</v>
      </c>
      <c r="S107" s="275">
        <v>50000</v>
      </c>
      <c r="T107" s="277"/>
      <c r="U107" s="276">
        <v>0</v>
      </c>
      <c r="V107" s="275">
        <v>0</v>
      </c>
    </row>
    <row r="108" spans="14:22" ht="46.8" x14ac:dyDescent="0.25">
      <c r="N108" s="205" t="s">
        <v>171</v>
      </c>
      <c r="O108" s="204" t="s">
        <v>212</v>
      </c>
      <c r="P108" s="204" t="s">
        <v>1</v>
      </c>
      <c r="Q108" s="203">
        <v>0</v>
      </c>
      <c r="R108" s="203">
        <v>0</v>
      </c>
      <c r="S108" s="272">
        <v>138415</v>
      </c>
      <c r="T108" s="277"/>
      <c r="U108" s="273">
        <v>144889</v>
      </c>
      <c r="V108" s="272">
        <v>151443</v>
      </c>
    </row>
    <row r="109" spans="14:22" ht="78" x14ac:dyDescent="0.25">
      <c r="N109" s="202" t="s">
        <v>154</v>
      </c>
      <c r="O109" s="201" t="s">
        <v>212</v>
      </c>
      <c r="P109" s="201">
        <v>100</v>
      </c>
      <c r="Q109" s="200">
        <v>0</v>
      </c>
      <c r="R109" s="200">
        <v>0</v>
      </c>
      <c r="S109" s="275">
        <v>137515</v>
      </c>
      <c r="T109" s="277"/>
      <c r="U109" s="276">
        <v>143989</v>
      </c>
      <c r="V109" s="275">
        <v>150543</v>
      </c>
    </row>
    <row r="110" spans="14:22" ht="31.2" x14ac:dyDescent="0.25">
      <c r="N110" s="202" t="s">
        <v>155</v>
      </c>
      <c r="O110" s="201" t="s">
        <v>212</v>
      </c>
      <c r="P110" s="201" t="s">
        <v>240</v>
      </c>
      <c r="Q110" s="200">
        <v>2</v>
      </c>
      <c r="R110" s="200">
        <v>3</v>
      </c>
      <c r="S110" s="275">
        <v>137515</v>
      </c>
      <c r="T110" s="277"/>
      <c r="U110" s="276">
        <v>143989</v>
      </c>
      <c r="V110" s="275">
        <v>150543</v>
      </c>
    </row>
    <row r="111" spans="14:22" ht="31.2" x14ac:dyDescent="0.25">
      <c r="N111" s="202" t="s">
        <v>158</v>
      </c>
      <c r="O111" s="201" t="s">
        <v>212</v>
      </c>
      <c r="P111" s="201">
        <v>200</v>
      </c>
      <c r="Q111" s="200">
        <v>0</v>
      </c>
      <c r="R111" s="200">
        <v>0</v>
      </c>
      <c r="S111" s="275">
        <v>900</v>
      </c>
      <c r="T111" s="277"/>
      <c r="U111" s="276">
        <v>900</v>
      </c>
      <c r="V111" s="275">
        <v>900</v>
      </c>
    </row>
    <row r="112" spans="14:22" ht="46.8" x14ac:dyDescent="0.25">
      <c r="N112" s="202" t="s">
        <v>159</v>
      </c>
      <c r="O112" s="201" t="s">
        <v>212</v>
      </c>
      <c r="P112" s="201" t="s">
        <v>238</v>
      </c>
      <c r="Q112" s="200">
        <v>2</v>
      </c>
      <c r="R112" s="200">
        <v>3</v>
      </c>
      <c r="S112" s="275">
        <v>900</v>
      </c>
      <c r="T112" s="277"/>
      <c r="U112" s="276">
        <v>900</v>
      </c>
      <c r="V112" s="275">
        <v>900</v>
      </c>
    </row>
    <row r="113" spans="14:22" ht="62.4" x14ac:dyDescent="0.25">
      <c r="N113" s="205" t="s">
        <v>164</v>
      </c>
      <c r="O113" s="204" t="s">
        <v>209</v>
      </c>
      <c r="P113" s="204" t="s">
        <v>1</v>
      </c>
      <c r="Q113" s="203">
        <v>0</v>
      </c>
      <c r="R113" s="203">
        <v>0</v>
      </c>
      <c r="S113" s="272">
        <v>100</v>
      </c>
      <c r="T113" s="277"/>
      <c r="U113" s="273">
        <v>105</v>
      </c>
      <c r="V113" s="272">
        <v>105</v>
      </c>
    </row>
    <row r="114" spans="14:22" ht="31.2" x14ac:dyDescent="0.25">
      <c r="N114" s="202" t="s">
        <v>158</v>
      </c>
      <c r="O114" s="201" t="s">
        <v>209</v>
      </c>
      <c r="P114" s="201">
        <v>200</v>
      </c>
      <c r="Q114" s="200">
        <v>0</v>
      </c>
      <c r="R114" s="200">
        <v>0</v>
      </c>
      <c r="S114" s="275">
        <v>100</v>
      </c>
      <c r="T114" s="277"/>
      <c r="U114" s="276">
        <v>105</v>
      </c>
      <c r="V114" s="275">
        <v>105</v>
      </c>
    </row>
    <row r="115" spans="14:22" ht="46.8" x14ac:dyDescent="0.25">
      <c r="N115" s="202" t="s">
        <v>159</v>
      </c>
      <c r="O115" s="201" t="s">
        <v>209</v>
      </c>
      <c r="P115" s="201" t="s">
        <v>238</v>
      </c>
      <c r="Q115" s="200">
        <v>1</v>
      </c>
      <c r="R115" s="200">
        <v>4</v>
      </c>
      <c r="S115" s="275">
        <v>100</v>
      </c>
      <c r="T115" s="277"/>
      <c r="U115" s="276">
        <v>105</v>
      </c>
      <c r="V115" s="275">
        <v>105</v>
      </c>
    </row>
    <row r="116" spans="14:22" ht="109.2" x14ac:dyDescent="0.25">
      <c r="N116" s="239" t="s">
        <v>283</v>
      </c>
      <c r="O116" s="238" t="s">
        <v>284</v>
      </c>
      <c r="P116" s="238" t="s">
        <v>1</v>
      </c>
      <c r="Q116" s="237">
        <v>0</v>
      </c>
      <c r="R116" s="237">
        <v>0</v>
      </c>
      <c r="S116" s="272">
        <v>662156.80000000005</v>
      </c>
      <c r="T116" s="277"/>
      <c r="U116" s="273">
        <v>0</v>
      </c>
      <c r="V116" s="272">
        <v>0</v>
      </c>
    </row>
    <row r="117" spans="14:22" ht="31.2" x14ac:dyDescent="0.25">
      <c r="N117" s="236" t="s">
        <v>158</v>
      </c>
      <c r="O117" s="235" t="s">
        <v>284</v>
      </c>
      <c r="P117" s="235">
        <v>200</v>
      </c>
      <c r="Q117" s="234">
        <v>0</v>
      </c>
      <c r="R117" s="234">
        <v>0</v>
      </c>
      <c r="S117" s="275">
        <v>662156.80000000005</v>
      </c>
      <c r="T117" s="277"/>
      <c r="U117" s="276">
        <v>0</v>
      </c>
      <c r="V117" s="275">
        <v>0</v>
      </c>
    </row>
    <row r="118" spans="14:22" ht="46.8" x14ac:dyDescent="0.25">
      <c r="N118" s="236" t="s">
        <v>159</v>
      </c>
      <c r="O118" s="235" t="s">
        <v>284</v>
      </c>
      <c r="P118" s="235" t="s">
        <v>238</v>
      </c>
      <c r="Q118" s="234">
        <v>5</v>
      </c>
      <c r="R118" s="234">
        <v>3</v>
      </c>
      <c r="S118" s="275">
        <v>662156.80000000005</v>
      </c>
      <c r="T118" s="277"/>
      <c r="U118" s="276">
        <v>0</v>
      </c>
      <c r="V118" s="275">
        <v>0</v>
      </c>
    </row>
    <row r="119" spans="14:22" ht="156" x14ac:dyDescent="0.25">
      <c r="N119" s="289" t="s">
        <v>285</v>
      </c>
      <c r="O119" s="288" t="s">
        <v>286</v>
      </c>
      <c r="P119" s="288" t="s">
        <v>1</v>
      </c>
      <c r="Q119" s="287">
        <v>0</v>
      </c>
      <c r="R119" s="287">
        <v>0</v>
      </c>
      <c r="S119" s="272">
        <v>2037434.62</v>
      </c>
      <c r="T119" s="277"/>
      <c r="U119" s="273">
        <v>3000000</v>
      </c>
      <c r="V119" s="272">
        <v>7559321</v>
      </c>
    </row>
    <row r="120" spans="14:22" ht="31.2" x14ac:dyDescent="0.25">
      <c r="N120" s="286" t="s">
        <v>158</v>
      </c>
      <c r="O120" s="285" t="s">
        <v>286</v>
      </c>
      <c r="P120" s="285">
        <v>200</v>
      </c>
      <c r="Q120" s="284">
        <v>0</v>
      </c>
      <c r="R120" s="284">
        <v>0</v>
      </c>
      <c r="S120" s="275">
        <v>2037434.62</v>
      </c>
      <c r="T120" s="277"/>
      <c r="U120" s="276">
        <v>3000000</v>
      </c>
      <c r="V120" s="275">
        <v>7559321</v>
      </c>
    </row>
    <row r="121" spans="14:22" ht="46.8" x14ac:dyDescent="0.25">
      <c r="N121" s="286" t="s">
        <v>159</v>
      </c>
      <c r="O121" s="285" t="s">
        <v>286</v>
      </c>
      <c r="P121" s="285" t="s">
        <v>238</v>
      </c>
      <c r="Q121" s="284">
        <v>4</v>
      </c>
      <c r="R121" s="284">
        <v>9</v>
      </c>
      <c r="S121" s="275">
        <v>2037434.62</v>
      </c>
      <c r="T121" s="277"/>
      <c r="U121" s="276">
        <v>3000000</v>
      </c>
      <c r="V121" s="275">
        <v>7559321</v>
      </c>
    </row>
    <row r="122" spans="14:22" ht="15.6" x14ac:dyDescent="0.25">
      <c r="N122" s="205" t="s">
        <v>203</v>
      </c>
      <c r="O122" s="204" t="s">
        <v>236</v>
      </c>
      <c r="P122" s="204" t="s">
        <v>1</v>
      </c>
      <c r="Q122" s="203">
        <v>0</v>
      </c>
      <c r="R122" s="203">
        <v>0</v>
      </c>
      <c r="S122" s="272">
        <v>0</v>
      </c>
      <c r="T122" s="277"/>
      <c r="U122" s="273">
        <v>141192.75</v>
      </c>
      <c r="V122" s="272">
        <v>293847.5</v>
      </c>
    </row>
    <row r="123" spans="14:22" ht="15.6" x14ac:dyDescent="0.25">
      <c r="N123" s="202" t="s">
        <v>203</v>
      </c>
      <c r="O123" s="201" t="s">
        <v>236</v>
      </c>
      <c r="P123" s="201">
        <v>900</v>
      </c>
      <c r="Q123" s="200">
        <v>0</v>
      </c>
      <c r="R123" s="200">
        <v>0</v>
      </c>
      <c r="S123" s="275">
        <v>0</v>
      </c>
      <c r="T123" s="277"/>
      <c r="U123" s="276">
        <v>141192.75</v>
      </c>
      <c r="V123" s="275">
        <v>293847.5</v>
      </c>
    </row>
    <row r="124" spans="14:22" ht="15.6" x14ac:dyDescent="0.25">
      <c r="N124" s="202" t="s">
        <v>203</v>
      </c>
      <c r="O124" s="201" t="s">
        <v>236</v>
      </c>
      <c r="P124" s="201" t="s">
        <v>204</v>
      </c>
      <c r="Q124" s="200">
        <v>99</v>
      </c>
      <c r="R124" s="200">
        <v>99</v>
      </c>
      <c r="S124" s="275">
        <v>0</v>
      </c>
      <c r="T124" s="277"/>
      <c r="U124" s="276">
        <v>141192.75</v>
      </c>
      <c r="V124" s="275">
        <v>293847.5</v>
      </c>
    </row>
    <row r="125" spans="14:22" ht="109.2" x14ac:dyDescent="0.25">
      <c r="N125" s="205" t="s">
        <v>249</v>
      </c>
      <c r="O125" s="204" t="s">
        <v>250</v>
      </c>
      <c r="P125" s="204" t="s">
        <v>1</v>
      </c>
      <c r="Q125" s="203">
        <v>0</v>
      </c>
      <c r="R125" s="203">
        <v>0</v>
      </c>
      <c r="S125" s="272">
        <v>200000</v>
      </c>
      <c r="T125" s="277"/>
      <c r="U125" s="273">
        <v>0</v>
      </c>
      <c r="V125" s="272">
        <v>0</v>
      </c>
    </row>
    <row r="126" spans="14:22" ht="31.2" x14ac:dyDescent="0.25">
      <c r="N126" s="202" t="s">
        <v>158</v>
      </c>
      <c r="O126" s="201" t="s">
        <v>250</v>
      </c>
      <c r="P126" s="201">
        <v>200</v>
      </c>
      <c r="Q126" s="200">
        <v>0</v>
      </c>
      <c r="R126" s="200">
        <v>0</v>
      </c>
      <c r="S126" s="275">
        <v>200000</v>
      </c>
      <c r="T126" s="277"/>
      <c r="U126" s="276">
        <v>0</v>
      </c>
      <c r="V126" s="275">
        <v>0</v>
      </c>
    </row>
    <row r="127" spans="14:22" ht="46.8" x14ac:dyDescent="0.25">
      <c r="N127" s="202" t="s">
        <v>159</v>
      </c>
      <c r="O127" s="201" t="s">
        <v>250</v>
      </c>
      <c r="P127" s="201" t="s">
        <v>238</v>
      </c>
      <c r="Q127" s="200">
        <v>5</v>
      </c>
      <c r="R127" s="200">
        <v>3</v>
      </c>
      <c r="S127" s="275">
        <v>200000</v>
      </c>
      <c r="T127" s="277"/>
      <c r="U127" s="276">
        <v>0</v>
      </c>
      <c r="V127" s="275">
        <v>0</v>
      </c>
    </row>
    <row r="128" spans="14:22" ht="171.6" x14ac:dyDescent="0.25">
      <c r="N128" s="283" t="s">
        <v>287</v>
      </c>
      <c r="O128" s="282" t="s">
        <v>288</v>
      </c>
      <c r="P128" s="282" t="s">
        <v>1</v>
      </c>
      <c r="Q128" s="281">
        <v>0</v>
      </c>
      <c r="R128" s="281">
        <v>0</v>
      </c>
      <c r="S128" s="272">
        <v>20580.150000000001</v>
      </c>
      <c r="T128" s="277"/>
      <c r="U128" s="273">
        <v>30303.03</v>
      </c>
      <c r="V128" s="272">
        <v>76356.78</v>
      </c>
    </row>
    <row r="129" spans="14:22" ht="31.2" x14ac:dyDescent="0.25">
      <c r="N129" s="280" t="s">
        <v>158</v>
      </c>
      <c r="O129" s="279" t="s">
        <v>288</v>
      </c>
      <c r="P129" s="279">
        <v>200</v>
      </c>
      <c r="Q129" s="278">
        <v>0</v>
      </c>
      <c r="R129" s="278">
        <v>0</v>
      </c>
      <c r="S129" s="275">
        <v>20580.150000000001</v>
      </c>
      <c r="T129" s="277"/>
      <c r="U129" s="276">
        <v>30303.03</v>
      </c>
      <c r="V129" s="275">
        <v>76356.78</v>
      </c>
    </row>
    <row r="130" spans="14:22" ht="46.8" x14ac:dyDescent="0.25">
      <c r="N130" s="280" t="s">
        <v>159</v>
      </c>
      <c r="O130" s="279" t="s">
        <v>288</v>
      </c>
      <c r="P130" s="279" t="s">
        <v>238</v>
      </c>
      <c r="Q130" s="278">
        <v>4</v>
      </c>
      <c r="R130" s="278">
        <v>9</v>
      </c>
      <c r="S130" s="275">
        <v>20580.150000000001</v>
      </c>
      <c r="T130" s="277"/>
      <c r="U130" s="276">
        <v>30303.03</v>
      </c>
      <c r="V130" s="275">
        <v>76356.78</v>
      </c>
    </row>
    <row r="131" spans="14:22" ht="15.6" x14ac:dyDescent="0.25">
      <c r="N131" s="197" t="s">
        <v>47</v>
      </c>
      <c r="O131" s="199"/>
      <c r="P131" s="198"/>
      <c r="Q131" s="198"/>
      <c r="R131" s="197"/>
      <c r="S131" s="272">
        <v>9942146.9399999995</v>
      </c>
      <c r="T131" s="274"/>
      <c r="U131" s="273">
        <v>8792704</v>
      </c>
      <c r="V131" s="272">
        <v>13586919</v>
      </c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48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5"/>
  <sheetViews>
    <sheetView view="pageBreakPreview" topLeftCell="A13" zoomScale="115" zoomScaleSheetLayoutView="115" workbookViewId="0">
      <selection activeCell="O6" sqref="O6:Z6"/>
    </sheetView>
  </sheetViews>
  <sheetFormatPr defaultColWidth="9.109375" defaultRowHeight="13.2" x14ac:dyDescent="0.25"/>
  <cols>
    <col min="1" max="1" width="1.5546875" style="2" customWidth="1"/>
    <col min="2" max="14" width="0" style="2" hidden="1" customWidth="1"/>
    <col min="15" max="15" width="49.5546875" style="49" customWidth="1"/>
    <col min="16" max="16" width="8.44140625" style="49" customWidth="1"/>
    <col min="17" max="17" width="6.88671875" style="49" customWidth="1"/>
    <col min="18" max="18" width="5.6640625" style="49" customWidth="1"/>
    <col min="19" max="19" width="19.6640625" style="49" customWidth="1"/>
    <col min="20" max="20" width="6" style="49" customWidth="1"/>
    <col min="21" max="21" width="6" style="49" hidden="1" customWidth="1"/>
    <col min="22" max="23" width="9.109375" style="49" hidden="1" customWidth="1"/>
    <col min="24" max="26" width="18.5546875" style="49" customWidth="1"/>
    <col min="27" max="30" width="0" style="2" hidden="1" customWidth="1"/>
    <col min="31" max="31" width="8" style="2" customWidth="1"/>
    <col min="32" max="32" width="0" style="2" hidden="1" customWidth="1"/>
    <col min="33" max="255" width="9.109375" style="2" customWidth="1"/>
    <col min="256" max="16384" width="9.109375" style="2"/>
  </cols>
  <sheetData>
    <row r="1" spans="1:32" ht="12.75" customHeight="1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9"/>
      <c r="P1" s="29"/>
      <c r="Q1" s="29"/>
      <c r="R1" s="29"/>
      <c r="S1" s="29"/>
      <c r="T1" s="29"/>
      <c r="U1" s="29"/>
      <c r="V1" s="29"/>
      <c r="W1" s="29"/>
      <c r="X1" s="29"/>
      <c r="Y1" s="326" t="s">
        <v>293</v>
      </c>
      <c r="Z1" s="326"/>
      <c r="AA1" s="326"/>
      <c r="AB1" s="6"/>
      <c r="AC1" s="6"/>
      <c r="AD1" s="6"/>
      <c r="AE1" s="6"/>
      <c r="AF1" s="6"/>
    </row>
    <row r="2" spans="1:32" ht="12.7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9"/>
      <c r="P2" s="29"/>
      <c r="Q2" s="29"/>
      <c r="R2" s="29"/>
      <c r="S2" s="29"/>
      <c r="T2" s="29"/>
      <c r="U2" s="29"/>
      <c r="V2" s="29" t="s">
        <v>13</v>
      </c>
      <c r="W2" s="29"/>
      <c r="X2" s="29"/>
      <c r="Y2" s="326"/>
      <c r="Z2" s="326"/>
      <c r="AA2" s="326"/>
      <c r="AB2" s="6"/>
      <c r="AC2" s="6"/>
      <c r="AD2" s="6"/>
      <c r="AE2" s="6"/>
      <c r="AF2" s="6"/>
    </row>
    <row r="3" spans="1:32" ht="12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29"/>
      <c r="Q3" s="29"/>
      <c r="R3" s="29"/>
      <c r="S3" s="29"/>
      <c r="T3" s="29"/>
      <c r="U3" s="29"/>
      <c r="V3" s="29"/>
      <c r="W3" s="29"/>
      <c r="X3" s="29"/>
      <c r="Y3" s="326"/>
      <c r="Z3" s="326"/>
      <c r="AA3" s="326"/>
      <c r="AB3" s="6"/>
      <c r="AC3" s="6"/>
      <c r="AD3" s="6"/>
      <c r="AE3" s="6"/>
      <c r="AF3" s="6"/>
    </row>
    <row r="4" spans="1:32" ht="99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  <c r="P4" s="29"/>
      <c r="Q4" s="29"/>
      <c r="R4" s="29"/>
      <c r="S4" s="29"/>
      <c r="T4" s="29"/>
      <c r="U4" s="29"/>
      <c r="V4" s="29"/>
      <c r="W4" s="29"/>
      <c r="X4" s="29"/>
      <c r="Y4" s="326"/>
      <c r="Z4" s="326"/>
      <c r="AA4" s="326"/>
      <c r="AB4" s="6"/>
      <c r="AC4" s="6"/>
      <c r="AD4" s="6"/>
      <c r="AE4" s="6"/>
      <c r="AF4" s="6"/>
    </row>
    <row r="5" spans="1:32" x14ac:dyDescent="0.25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  <c r="R5" s="29"/>
      <c r="S5" s="29"/>
      <c r="T5" s="29"/>
      <c r="U5" s="29"/>
      <c r="V5" s="29"/>
      <c r="W5" s="29"/>
      <c r="X5" s="29"/>
      <c r="Y5" s="30"/>
      <c r="Z5" s="30"/>
      <c r="AA5" s="6"/>
      <c r="AB5" s="6"/>
      <c r="AC5" s="6"/>
      <c r="AD5" s="6"/>
      <c r="AE5" s="6"/>
      <c r="AF5" s="6"/>
    </row>
    <row r="6" spans="1:32" s="33" customFormat="1" ht="46.5" customHeight="1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8" t="s">
        <v>258</v>
      </c>
      <c r="P6" s="338"/>
      <c r="Q6" s="338"/>
      <c r="R6" s="338"/>
      <c r="S6" s="338"/>
      <c r="T6" s="338"/>
      <c r="U6" s="338"/>
      <c r="V6" s="338"/>
      <c r="W6" s="338"/>
      <c r="X6" s="338"/>
      <c r="Y6" s="338"/>
      <c r="Z6" s="338"/>
      <c r="AA6" s="32"/>
      <c r="AB6" s="32"/>
      <c r="AC6" s="32"/>
      <c r="AD6" s="32"/>
      <c r="AE6" s="32"/>
      <c r="AF6" s="32"/>
    </row>
    <row r="7" spans="1:32" ht="6.75" customHeight="1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9"/>
      <c r="P7" s="29"/>
      <c r="Q7" s="29"/>
      <c r="R7" s="29"/>
      <c r="S7" s="29"/>
      <c r="T7" s="29"/>
      <c r="U7" s="29"/>
      <c r="V7" s="29"/>
      <c r="W7" s="29"/>
      <c r="X7" s="29"/>
      <c r="Y7" s="30"/>
      <c r="Z7" s="30"/>
      <c r="AA7" s="6"/>
      <c r="AB7" s="6"/>
      <c r="AC7" s="6"/>
      <c r="AD7" s="6"/>
      <c r="AE7" s="6"/>
      <c r="AF7" s="6"/>
    </row>
    <row r="8" spans="1:32" ht="12.75" customHeight="1" x14ac:dyDescent="0.3">
      <c r="A8" s="34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9"/>
      <c r="P8" s="29"/>
      <c r="Q8" s="29"/>
      <c r="R8" s="29"/>
      <c r="S8" s="29"/>
      <c r="T8" s="29"/>
      <c r="U8" s="29"/>
      <c r="V8" s="29"/>
      <c r="W8" s="29"/>
      <c r="X8" s="35" t="s">
        <v>0</v>
      </c>
      <c r="Y8" s="35"/>
      <c r="Z8" s="35"/>
      <c r="AA8" s="34"/>
      <c r="AB8" s="6"/>
      <c r="AC8" s="6"/>
      <c r="AD8" s="6"/>
      <c r="AE8" s="6"/>
      <c r="AF8" s="6"/>
    </row>
    <row r="9" spans="1:32" ht="18.75" customHeight="1" thickBot="1" x14ac:dyDescent="0.3">
      <c r="A9" s="34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39" t="s">
        <v>4</v>
      </c>
      <c r="P9" s="339" t="s">
        <v>14</v>
      </c>
      <c r="Q9" s="339" t="s">
        <v>5</v>
      </c>
      <c r="R9" s="339" t="s">
        <v>6</v>
      </c>
      <c r="S9" s="339" t="s">
        <v>7</v>
      </c>
      <c r="T9" s="339" t="s">
        <v>8</v>
      </c>
      <c r="U9" s="116"/>
      <c r="V9" s="339" t="s">
        <v>1</v>
      </c>
      <c r="W9" s="116"/>
      <c r="X9" s="340" t="s">
        <v>126</v>
      </c>
      <c r="Y9" s="340" t="s">
        <v>127</v>
      </c>
      <c r="Z9" s="340" t="s">
        <v>276</v>
      </c>
      <c r="AA9" s="34"/>
      <c r="AB9" s="37"/>
      <c r="AC9" s="6"/>
      <c r="AD9" s="6"/>
      <c r="AE9" s="6"/>
      <c r="AF9" s="6"/>
    </row>
    <row r="10" spans="1:32" ht="18" customHeight="1" x14ac:dyDescent="0.25">
      <c r="A10" s="34"/>
      <c r="B10" s="38" t="s">
        <v>15</v>
      </c>
      <c r="C10" s="39"/>
      <c r="D10" s="39" t="s">
        <v>2</v>
      </c>
      <c r="E10" s="39"/>
      <c r="F10" s="39"/>
      <c r="G10" s="39"/>
      <c r="H10" s="39"/>
      <c r="I10" s="39"/>
      <c r="J10" s="38"/>
      <c r="K10" s="39"/>
      <c r="L10" s="39"/>
      <c r="M10" s="39"/>
      <c r="N10" s="39"/>
      <c r="O10" s="339"/>
      <c r="P10" s="339"/>
      <c r="Q10" s="339"/>
      <c r="R10" s="339"/>
      <c r="S10" s="339"/>
      <c r="T10" s="339"/>
      <c r="U10" s="116"/>
      <c r="V10" s="339" t="s">
        <v>9</v>
      </c>
      <c r="W10" s="116"/>
      <c r="X10" s="341"/>
      <c r="Y10" s="341"/>
      <c r="Z10" s="341"/>
      <c r="AA10" s="40"/>
      <c r="AB10" s="40"/>
      <c r="AC10" s="40"/>
      <c r="AD10" s="40"/>
      <c r="AE10" s="37"/>
      <c r="AF10" s="6"/>
    </row>
    <row r="11" spans="1:32" ht="15" customHeight="1" x14ac:dyDescent="0.25">
      <c r="A11" s="34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2">
        <v>1</v>
      </c>
      <c r="P11" s="43">
        <v>2</v>
      </c>
      <c r="Q11" s="42">
        <v>3</v>
      </c>
      <c r="R11" s="42">
        <v>4</v>
      </c>
      <c r="S11" s="42">
        <v>5</v>
      </c>
      <c r="T11" s="42">
        <v>6</v>
      </c>
      <c r="U11" s="42"/>
      <c r="V11" s="42"/>
      <c r="W11" s="42"/>
      <c r="X11" s="42">
        <v>7</v>
      </c>
      <c r="Y11" s="42">
        <v>8</v>
      </c>
      <c r="Z11" s="42">
        <v>9</v>
      </c>
      <c r="AA11" s="40"/>
      <c r="AB11" s="40"/>
      <c r="AC11" s="40"/>
      <c r="AD11" s="40"/>
      <c r="AE11" s="37"/>
      <c r="AF11" s="6"/>
    </row>
    <row r="12" spans="1:32" ht="43.5" customHeight="1" x14ac:dyDescent="0.3">
      <c r="A12" s="44"/>
      <c r="B12" s="336" t="s">
        <v>16</v>
      </c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45">
        <v>9999</v>
      </c>
      <c r="N12" s="46"/>
      <c r="O12" s="220" t="s">
        <v>243</v>
      </c>
      <c r="P12" s="219">
        <v>817</v>
      </c>
      <c r="Q12" s="218">
        <v>0</v>
      </c>
      <c r="R12" s="218">
        <v>0</v>
      </c>
      <c r="S12" s="217" t="s">
        <v>1</v>
      </c>
      <c r="T12" s="216" t="s">
        <v>1</v>
      </c>
      <c r="U12" s="210">
        <v>0</v>
      </c>
      <c r="V12" s="333"/>
      <c r="W12" s="334"/>
      <c r="X12" s="293">
        <v>9942146.9399999995</v>
      </c>
      <c r="Y12" s="293">
        <v>8792704</v>
      </c>
      <c r="Z12" s="292">
        <v>13586919</v>
      </c>
      <c r="AA12" s="47" t="s">
        <v>12</v>
      </c>
      <c r="AB12" s="337"/>
      <c r="AC12" s="337"/>
      <c r="AD12" s="337"/>
      <c r="AE12" s="34"/>
      <c r="AF12" s="6"/>
    </row>
    <row r="13" spans="1:32" ht="15" customHeight="1" x14ac:dyDescent="0.3">
      <c r="A13" s="44"/>
      <c r="B13" s="336" t="s">
        <v>11</v>
      </c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45">
        <v>113</v>
      </c>
      <c r="N13" s="46"/>
      <c r="O13" s="220" t="s">
        <v>11</v>
      </c>
      <c r="P13" s="219">
        <v>817</v>
      </c>
      <c r="Q13" s="218">
        <v>1</v>
      </c>
      <c r="R13" s="218">
        <v>0</v>
      </c>
      <c r="S13" s="217" t="s">
        <v>1</v>
      </c>
      <c r="T13" s="216" t="s">
        <v>1</v>
      </c>
      <c r="U13" s="210">
        <v>0</v>
      </c>
      <c r="V13" s="333"/>
      <c r="W13" s="334"/>
      <c r="X13" s="293">
        <v>3236848.69</v>
      </c>
      <c r="Y13" s="293">
        <v>3208581.69</v>
      </c>
      <c r="Z13" s="292">
        <v>3208581.69</v>
      </c>
      <c r="AA13" s="47" t="s">
        <v>12</v>
      </c>
      <c r="AB13" s="337"/>
      <c r="AC13" s="337"/>
      <c r="AD13" s="337"/>
      <c r="AE13" s="34"/>
      <c r="AF13" s="6"/>
    </row>
    <row r="14" spans="1:32" ht="43.5" customHeight="1" x14ac:dyDescent="0.3">
      <c r="A14" s="44"/>
      <c r="B14" s="335" t="s">
        <v>17</v>
      </c>
      <c r="C14" s="335"/>
      <c r="D14" s="335"/>
      <c r="E14" s="336"/>
      <c r="F14" s="336"/>
      <c r="G14" s="336"/>
      <c r="H14" s="336"/>
      <c r="I14" s="336"/>
      <c r="J14" s="336"/>
      <c r="K14" s="336"/>
      <c r="L14" s="336"/>
      <c r="M14" s="45">
        <v>102</v>
      </c>
      <c r="N14" s="46"/>
      <c r="O14" s="220" t="s">
        <v>17</v>
      </c>
      <c r="P14" s="219">
        <v>817</v>
      </c>
      <c r="Q14" s="218">
        <v>1</v>
      </c>
      <c r="R14" s="218">
        <v>2</v>
      </c>
      <c r="S14" s="217" t="s">
        <v>1</v>
      </c>
      <c r="T14" s="216" t="s">
        <v>1</v>
      </c>
      <c r="U14" s="210">
        <v>0</v>
      </c>
      <c r="V14" s="333"/>
      <c r="W14" s="334"/>
      <c r="X14" s="293">
        <v>922551</v>
      </c>
      <c r="Y14" s="293">
        <v>922551</v>
      </c>
      <c r="Z14" s="292">
        <v>922551</v>
      </c>
      <c r="AA14" s="47" t="s">
        <v>18</v>
      </c>
      <c r="AB14" s="337"/>
      <c r="AC14" s="337"/>
      <c r="AD14" s="337"/>
      <c r="AE14" s="34"/>
      <c r="AF14" s="6"/>
    </row>
    <row r="15" spans="1:32" ht="31.2" x14ac:dyDescent="0.25">
      <c r="O15" s="220" t="s">
        <v>152</v>
      </c>
      <c r="P15" s="219">
        <v>817</v>
      </c>
      <c r="Q15" s="218">
        <v>1</v>
      </c>
      <c r="R15" s="218">
        <v>2</v>
      </c>
      <c r="S15" s="217" t="s">
        <v>205</v>
      </c>
      <c r="T15" s="216" t="s">
        <v>1</v>
      </c>
      <c r="U15" s="210" t="s">
        <v>237</v>
      </c>
      <c r="V15" s="333"/>
      <c r="W15" s="334"/>
      <c r="X15" s="293">
        <v>922551</v>
      </c>
      <c r="Y15" s="293">
        <v>922551</v>
      </c>
      <c r="Z15" s="292">
        <v>922551</v>
      </c>
    </row>
    <row r="16" spans="1:32" ht="15.6" x14ac:dyDescent="0.25">
      <c r="O16" s="220" t="s">
        <v>153</v>
      </c>
      <c r="P16" s="219">
        <v>817</v>
      </c>
      <c r="Q16" s="218">
        <v>1</v>
      </c>
      <c r="R16" s="218">
        <v>2</v>
      </c>
      <c r="S16" s="217" t="s">
        <v>206</v>
      </c>
      <c r="T16" s="216" t="s">
        <v>1</v>
      </c>
      <c r="U16" s="210" t="s">
        <v>237</v>
      </c>
      <c r="V16" s="333"/>
      <c r="W16" s="334"/>
      <c r="X16" s="293">
        <v>922551</v>
      </c>
      <c r="Y16" s="293">
        <v>922551</v>
      </c>
      <c r="Z16" s="292">
        <v>922551</v>
      </c>
    </row>
    <row r="17" spans="15:26" ht="78" x14ac:dyDescent="0.25">
      <c r="O17" s="215" t="s">
        <v>154</v>
      </c>
      <c r="P17" s="214">
        <v>817</v>
      </c>
      <c r="Q17" s="213">
        <v>1</v>
      </c>
      <c r="R17" s="213">
        <v>2</v>
      </c>
      <c r="S17" s="212" t="s">
        <v>206</v>
      </c>
      <c r="T17" s="211">
        <v>100</v>
      </c>
      <c r="U17" s="210" t="s">
        <v>237</v>
      </c>
      <c r="V17" s="331"/>
      <c r="W17" s="332"/>
      <c r="X17" s="291">
        <v>922551</v>
      </c>
      <c r="Y17" s="291">
        <v>922551</v>
      </c>
      <c r="Z17" s="290">
        <v>922551</v>
      </c>
    </row>
    <row r="18" spans="15:26" ht="31.2" x14ac:dyDescent="0.25">
      <c r="O18" s="215" t="s">
        <v>155</v>
      </c>
      <c r="P18" s="214">
        <v>817</v>
      </c>
      <c r="Q18" s="213">
        <v>1</v>
      </c>
      <c r="R18" s="213">
        <v>2</v>
      </c>
      <c r="S18" s="212" t="s">
        <v>206</v>
      </c>
      <c r="T18" s="211">
        <v>120</v>
      </c>
      <c r="U18" s="210" t="s">
        <v>237</v>
      </c>
      <c r="V18" s="331"/>
      <c r="W18" s="332"/>
      <c r="X18" s="291">
        <v>922551</v>
      </c>
      <c r="Y18" s="291">
        <v>922551</v>
      </c>
      <c r="Z18" s="290">
        <v>922551</v>
      </c>
    </row>
    <row r="19" spans="15:26" ht="78" x14ac:dyDescent="0.25">
      <c r="O19" s="220" t="s">
        <v>156</v>
      </c>
      <c r="P19" s="219">
        <v>817</v>
      </c>
      <c r="Q19" s="218">
        <v>1</v>
      </c>
      <c r="R19" s="218">
        <v>4</v>
      </c>
      <c r="S19" s="217" t="s">
        <v>1</v>
      </c>
      <c r="T19" s="216" t="s">
        <v>1</v>
      </c>
      <c r="U19" s="210">
        <v>0</v>
      </c>
      <c r="V19" s="333"/>
      <c r="W19" s="334"/>
      <c r="X19" s="293">
        <v>2201197.5499999998</v>
      </c>
      <c r="Y19" s="293">
        <v>2194530.5499999998</v>
      </c>
      <c r="Z19" s="292">
        <v>2194530.5499999998</v>
      </c>
    </row>
    <row r="20" spans="15:26" ht="31.2" x14ac:dyDescent="0.25">
      <c r="O20" s="220" t="s">
        <v>152</v>
      </c>
      <c r="P20" s="219">
        <v>817</v>
      </c>
      <c r="Q20" s="218">
        <v>1</v>
      </c>
      <c r="R20" s="218">
        <v>4</v>
      </c>
      <c r="S20" s="217" t="s">
        <v>205</v>
      </c>
      <c r="T20" s="216" t="s">
        <v>1</v>
      </c>
      <c r="U20" s="210" t="s">
        <v>237</v>
      </c>
      <c r="V20" s="333"/>
      <c r="W20" s="334"/>
      <c r="X20" s="293">
        <v>2201197.5499999998</v>
      </c>
      <c r="Y20" s="293">
        <v>2194530.5499999998</v>
      </c>
      <c r="Z20" s="292">
        <v>2194530.5499999998</v>
      </c>
    </row>
    <row r="21" spans="15:26" ht="31.2" x14ac:dyDescent="0.25">
      <c r="O21" s="220" t="s">
        <v>157</v>
      </c>
      <c r="P21" s="219">
        <v>817</v>
      </c>
      <c r="Q21" s="218">
        <v>1</v>
      </c>
      <c r="R21" s="218">
        <v>4</v>
      </c>
      <c r="S21" s="217" t="s">
        <v>207</v>
      </c>
      <c r="T21" s="216" t="s">
        <v>1</v>
      </c>
      <c r="U21" s="210" t="s">
        <v>237</v>
      </c>
      <c r="V21" s="333"/>
      <c r="W21" s="334"/>
      <c r="X21" s="293">
        <v>2194425.5499999998</v>
      </c>
      <c r="Y21" s="293">
        <v>2194425.5499999998</v>
      </c>
      <c r="Z21" s="292">
        <v>2194425.5499999998</v>
      </c>
    </row>
    <row r="22" spans="15:26" ht="78" x14ac:dyDescent="0.25">
      <c r="O22" s="215" t="s">
        <v>154</v>
      </c>
      <c r="P22" s="214">
        <v>817</v>
      </c>
      <c r="Q22" s="213">
        <v>1</v>
      </c>
      <c r="R22" s="213">
        <v>4</v>
      </c>
      <c r="S22" s="212" t="s">
        <v>207</v>
      </c>
      <c r="T22" s="211">
        <v>100</v>
      </c>
      <c r="U22" s="210" t="s">
        <v>237</v>
      </c>
      <c r="V22" s="331"/>
      <c r="W22" s="332"/>
      <c r="X22" s="291">
        <v>1664600</v>
      </c>
      <c r="Y22" s="291">
        <v>1664600</v>
      </c>
      <c r="Z22" s="290">
        <v>1664600</v>
      </c>
    </row>
    <row r="23" spans="15:26" ht="31.2" x14ac:dyDescent="0.25">
      <c r="O23" s="215" t="s">
        <v>155</v>
      </c>
      <c r="P23" s="214">
        <v>817</v>
      </c>
      <c r="Q23" s="213">
        <v>1</v>
      </c>
      <c r="R23" s="213">
        <v>4</v>
      </c>
      <c r="S23" s="212" t="s">
        <v>207</v>
      </c>
      <c r="T23" s="211">
        <v>120</v>
      </c>
      <c r="U23" s="210" t="s">
        <v>237</v>
      </c>
      <c r="V23" s="331"/>
      <c r="W23" s="332"/>
      <c r="X23" s="291">
        <v>1664600</v>
      </c>
      <c r="Y23" s="291">
        <v>1664600</v>
      </c>
      <c r="Z23" s="290">
        <v>1664600</v>
      </c>
    </row>
    <row r="24" spans="15:26" ht="31.2" x14ac:dyDescent="0.25">
      <c r="O24" s="215" t="s">
        <v>158</v>
      </c>
      <c r="P24" s="214">
        <v>817</v>
      </c>
      <c r="Q24" s="213">
        <v>1</v>
      </c>
      <c r="R24" s="213">
        <v>4</v>
      </c>
      <c r="S24" s="212" t="s">
        <v>207</v>
      </c>
      <c r="T24" s="211">
        <v>200</v>
      </c>
      <c r="U24" s="210" t="s">
        <v>237</v>
      </c>
      <c r="V24" s="331"/>
      <c r="W24" s="332"/>
      <c r="X24" s="291">
        <v>523217.55</v>
      </c>
      <c r="Y24" s="291">
        <v>523217.55</v>
      </c>
      <c r="Z24" s="290">
        <v>523217.55</v>
      </c>
    </row>
    <row r="25" spans="15:26" ht="46.8" x14ac:dyDescent="0.25">
      <c r="O25" s="215" t="s">
        <v>159</v>
      </c>
      <c r="P25" s="214">
        <v>817</v>
      </c>
      <c r="Q25" s="213">
        <v>1</v>
      </c>
      <c r="R25" s="213">
        <v>4</v>
      </c>
      <c r="S25" s="212" t="s">
        <v>207</v>
      </c>
      <c r="T25" s="211">
        <v>240</v>
      </c>
      <c r="U25" s="210" t="s">
        <v>237</v>
      </c>
      <c r="V25" s="331"/>
      <c r="W25" s="332"/>
      <c r="X25" s="291">
        <v>523217.55</v>
      </c>
      <c r="Y25" s="291">
        <v>523217.55</v>
      </c>
      <c r="Z25" s="290">
        <v>523217.55</v>
      </c>
    </row>
    <row r="26" spans="15:26" ht="15.6" x14ac:dyDescent="0.25">
      <c r="O26" s="215" t="s">
        <v>160</v>
      </c>
      <c r="P26" s="214">
        <v>817</v>
      </c>
      <c r="Q26" s="213">
        <v>1</v>
      </c>
      <c r="R26" s="213">
        <v>4</v>
      </c>
      <c r="S26" s="212" t="s">
        <v>207</v>
      </c>
      <c r="T26" s="211">
        <v>800</v>
      </c>
      <c r="U26" s="210" t="s">
        <v>237</v>
      </c>
      <c r="V26" s="331"/>
      <c r="W26" s="332"/>
      <c r="X26" s="291">
        <v>6608</v>
      </c>
      <c r="Y26" s="291">
        <v>6608</v>
      </c>
      <c r="Z26" s="290">
        <v>6608</v>
      </c>
    </row>
    <row r="27" spans="15:26" ht="15.6" x14ac:dyDescent="0.25">
      <c r="O27" s="215" t="s">
        <v>161</v>
      </c>
      <c r="P27" s="214">
        <v>817</v>
      </c>
      <c r="Q27" s="213">
        <v>1</v>
      </c>
      <c r="R27" s="213">
        <v>4</v>
      </c>
      <c r="S27" s="212" t="s">
        <v>207</v>
      </c>
      <c r="T27" s="211">
        <v>850</v>
      </c>
      <c r="U27" s="210" t="s">
        <v>237</v>
      </c>
      <c r="V27" s="331"/>
      <c r="W27" s="332"/>
      <c r="X27" s="291">
        <v>6608</v>
      </c>
      <c r="Y27" s="291">
        <v>6608</v>
      </c>
      <c r="Z27" s="290">
        <v>6608</v>
      </c>
    </row>
    <row r="28" spans="15:26" ht="62.4" x14ac:dyDescent="0.25">
      <c r="O28" s="220" t="s">
        <v>128</v>
      </c>
      <c r="P28" s="219">
        <v>817</v>
      </c>
      <c r="Q28" s="218">
        <v>1</v>
      </c>
      <c r="R28" s="218">
        <v>4</v>
      </c>
      <c r="S28" s="217" t="s">
        <v>208</v>
      </c>
      <c r="T28" s="216" t="s">
        <v>1</v>
      </c>
      <c r="U28" s="210" t="s">
        <v>237</v>
      </c>
      <c r="V28" s="333"/>
      <c r="W28" s="334"/>
      <c r="X28" s="293">
        <v>6672</v>
      </c>
      <c r="Y28" s="293">
        <v>0</v>
      </c>
      <c r="Z28" s="292">
        <v>0</v>
      </c>
    </row>
    <row r="29" spans="15:26" ht="15.6" x14ac:dyDescent="0.25">
      <c r="O29" s="215" t="s">
        <v>162</v>
      </c>
      <c r="P29" s="214">
        <v>817</v>
      </c>
      <c r="Q29" s="213">
        <v>1</v>
      </c>
      <c r="R29" s="213">
        <v>4</v>
      </c>
      <c r="S29" s="212" t="s">
        <v>208</v>
      </c>
      <c r="T29" s="211">
        <v>500</v>
      </c>
      <c r="U29" s="210" t="s">
        <v>237</v>
      </c>
      <c r="V29" s="331"/>
      <c r="W29" s="332"/>
      <c r="X29" s="291">
        <v>6672</v>
      </c>
      <c r="Y29" s="291">
        <v>0</v>
      </c>
      <c r="Z29" s="290">
        <v>0</v>
      </c>
    </row>
    <row r="30" spans="15:26" ht="15.6" x14ac:dyDescent="0.25">
      <c r="O30" s="215" t="s">
        <v>163</v>
      </c>
      <c r="P30" s="214">
        <v>817</v>
      </c>
      <c r="Q30" s="213">
        <v>1</v>
      </c>
      <c r="R30" s="213">
        <v>4</v>
      </c>
      <c r="S30" s="212" t="s">
        <v>208</v>
      </c>
      <c r="T30" s="211">
        <v>540</v>
      </c>
      <c r="U30" s="210" t="s">
        <v>237</v>
      </c>
      <c r="V30" s="331"/>
      <c r="W30" s="332"/>
      <c r="X30" s="291">
        <v>6672</v>
      </c>
      <c r="Y30" s="291">
        <v>0</v>
      </c>
      <c r="Z30" s="290">
        <v>0</v>
      </c>
    </row>
    <row r="31" spans="15:26" ht="62.4" x14ac:dyDescent="0.25">
      <c r="O31" s="220" t="s">
        <v>164</v>
      </c>
      <c r="P31" s="219">
        <v>817</v>
      </c>
      <c r="Q31" s="218">
        <v>1</v>
      </c>
      <c r="R31" s="218">
        <v>4</v>
      </c>
      <c r="S31" s="217" t="s">
        <v>209</v>
      </c>
      <c r="T31" s="216" t="s">
        <v>1</v>
      </c>
      <c r="U31" s="210" t="s">
        <v>237</v>
      </c>
      <c r="V31" s="333"/>
      <c r="W31" s="334"/>
      <c r="X31" s="293">
        <v>100</v>
      </c>
      <c r="Y31" s="293">
        <v>105</v>
      </c>
      <c r="Z31" s="292">
        <v>105</v>
      </c>
    </row>
    <row r="32" spans="15:26" ht="31.2" x14ac:dyDescent="0.25">
      <c r="O32" s="215" t="s">
        <v>158</v>
      </c>
      <c r="P32" s="214">
        <v>817</v>
      </c>
      <c r="Q32" s="213">
        <v>1</v>
      </c>
      <c r="R32" s="213">
        <v>4</v>
      </c>
      <c r="S32" s="212" t="s">
        <v>209</v>
      </c>
      <c r="T32" s="211">
        <v>200</v>
      </c>
      <c r="U32" s="210" t="s">
        <v>237</v>
      </c>
      <c r="V32" s="331"/>
      <c r="W32" s="332"/>
      <c r="X32" s="291">
        <v>100</v>
      </c>
      <c r="Y32" s="291">
        <v>105</v>
      </c>
      <c r="Z32" s="290">
        <v>105</v>
      </c>
    </row>
    <row r="33" spans="15:26" ht="46.8" x14ac:dyDescent="0.25">
      <c r="O33" s="215" t="s">
        <v>159</v>
      </c>
      <c r="P33" s="214">
        <v>817</v>
      </c>
      <c r="Q33" s="213">
        <v>1</v>
      </c>
      <c r="R33" s="213">
        <v>4</v>
      </c>
      <c r="S33" s="212" t="s">
        <v>209</v>
      </c>
      <c r="T33" s="211">
        <v>240</v>
      </c>
      <c r="U33" s="210" t="s">
        <v>237</v>
      </c>
      <c r="V33" s="331"/>
      <c r="W33" s="332"/>
      <c r="X33" s="291">
        <v>100</v>
      </c>
      <c r="Y33" s="291">
        <v>105</v>
      </c>
      <c r="Z33" s="290">
        <v>105</v>
      </c>
    </row>
    <row r="34" spans="15:26" ht="46.8" x14ac:dyDescent="0.25">
      <c r="O34" s="220" t="s">
        <v>165</v>
      </c>
      <c r="P34" s="219">
        <v>817</v>
      </c>
      <c r="Q34" s="218">
        <v>1</v>
      </c>
      <c r="R34" s="218">
        <v>6</v>
      </c>
      <c r="S34" s="217" t="s">
        <v>1</v>
      </c>
      <c r="T34" s="216" t="s">
        <v>1</v>
      </c>
      <c r="U34" s="210">
        <v>0</v>
      </c>
      <c r="V34" s="333"/>
      <c r="W34" s="334"/>
      <c r="X34" s="293">
        <v>21600</v>
      </c>
      <c r="Y34" s="293">
        <v>0</v>
      </c>
      <c r="Z34" s="292">
        <v>0</v>
      </c>
    </row>
    <row r="35" spans="15:26" ht="31.2" x14ac:dyDescent="0.25">
      <c r="O35" s="220" t="s">
        <v>152</v>
      </c>
      <c r="P35" s="219">
        <v>817</v>
      </c>
      <c r="Q35" s="218">
        <v>1</v>
      </c>
      <c r="R35" s="218">
        <v>6</v>
      </c>
      <c r="S35" s="217" t="s">
        <v>205</v>
      </c>
      <c r="T35" s="216" t="s">
        <v>1</v>
      </c>
      <c r="U35" s="210" t="s">
        <v>237</v>
      </c>
      <c r="V35" s="333"/>
      <c r="W35" s="334"/>
      <c r="X35" s="293">
        <v>21600</v>
      </c>
      <c r="Y35" s="293">
        <v>0</v>
      </c>
      <c r="Z35" s="292">
        <v>0</v>
      </c>
    </row>
    <row r="36" spans="15:26" ht="46.8" x14ac:dyDescent="0.25">
      <c r="O36" s="220" t="s">
        <v>166</v>
      </c>
      <c r="P36" s="219">
        <v>817</v>
      </c>
      <c r="Q36" s="218">
        <v>1</v>
      </c>
      <c r="R36" s="218">
        <v>6</v>
      </c>
      <c r="S36" s="217" t="s">
        <v>210</v>
      </c>
      <c r="T36" s="216" t="s">
        <v>1</v>
      </c>
      <c r="U36" s="210" t="s">
        <v>237</v>
      </c>
      <c r="V36" s="333"/>
      <c r="W36" s="334"/>
      <c r="X36" s="293">
        <v>21600</v>
      </c>
      <c r="Y36" s="293">
        <v>0</v>
      </c>
      <c r="Z36" s="292">
        <v>0</v>
      </c>
    </row>
    <row r="37" spans="15:26" ht="15.6" x14ac:dyDescent="0.25">
      <c r="O37" s="215" t="s">
        <v>162</v>
      </c>
      <c r="P37" s="214">
        <v>817</v>
      </c>
      <c r="Q37" s="213">
        <v>1</v>
      </c>
      <c r="R37" s="213">
        <v>6</v>
      </c>
      <c r="S37" s="212" t="s">
        <v>210</v>
      </c>
      <c r="T37" s="211">
        <v>500</v>
      </c>
      <c r="U37" s="210" t="s">
        <v>237</v>
      </c>
      <c r="V37" s="331"/>
      <c r="W37" s="332"/>
      <c r="X37" s="291">
        <v>21600</v>
      </c>
      <c r="Y37" s="291">
        <v>0</v>
      </c>
      <c r="Z37" s="290">
        <v>0</v>
      </c>
    </row>
    <row r="38" spans="15:26" ht="15.6" x14ac:dyDescent="0.25">
      <c r="O38" s="215" t="s">
        <v>163</v>
      </c>
      <c r="P38" s="214">
        <v>817</v>
      </c>
      <c r="Q38" s="213">
        <v>1</v>
      </c>
      <c r="R38" s="213">
        <v>6</v>
      </c>
      <c r="S38" s="212" t="s">
        <v>210</v>
      </c>
      <c r="T38" s="211">
        <v>540</v>
      </c>
      <c r="U38" s="210" t="s">
        <v>237</v>
      </c>
      <c r="V38" s="331"/>
      <c r="W38" s="332"/>
      <c r="X38" s="291">
        <v>21600</v>
      </c>
      <c r="Y38" s="291">
        <v>0</v>
      </c>
      <c r="Z38" s="290">
        <v>0</v>
      </c>
    </row>
    <row r="39" spans="15:26" ht="15.6" x14ac:dyDescent="0.25">
      <c r="O39" s="220" t="s">
        <v>167</v>
      </c>
      <c r="P39" s="219">
        <v>817</v>
      </c>
      <c r="Q39" s="218">
        <v>1</v>
      </c>
      <c r="R39" s="218">
        <v>13</v>
      </c>
      <c r="S39" s="217" t="s">
        <v>1</v>
      </c>
      <c r="T39" s="216" t="s">
        <v>1</v>
      </c>
      <c r="U39" s="210">
        <v>0</v>
      </c>
      <c r="V39" s="333"/>
      <c r="W39" s="334"/>
      <c r="X39" s="293">
        <v>91500.14</v>
      </c>
      <c r="Y39" s="293">
        <v>91500.14</v>
      </c>
      <c r="Z39" s="292">
        <v>91500.14</v>
      </c>
    </row>
    <row r="40" spans="15:26" ht="31.2" x14ac:dyDescent="0.25">
      <c r="O40" s="220" t="s">
        <v>152</v>
      </c>
      <c r="P40" s="219">
        <v>817</v>
      </c>
      <c r="Q40" s="218">
        <v>1</v>
      </c>
      <c r="R40" s="218">
        <v>13</v>
      </c>
      <c r="S40" s="217" t="s">
        <v>205</v>
      </c>
      <c r="T40" s="216" t="s">
        <v>1</v>
      </c>
      <c r="U40" s="210" t="s">
        <v>237</v>
      </c>
      <c r="V40" s="333"/>
      <c r="W40" s="334"/>
      <c r="X40" s="293">
        <v>91500.14</v>
      </c>
      <c r="Y40" s="293">
        <v>91500.14</v>
      </c>
      <c r="Z40" s="292">
        <v>91500.14</v>
      </c>
    </row>
    <row r="41" spans="15:26" ht="31.2" x14ac:dyDescent="0.25">
      <c r="O41" s="220" t="s">
        <v>168</v>
      </c>
      <c r="P41" s="219">
        <v>817</v>
      </c>
      <c r="Q41" s="218">
        <v>1</v>
      </c>
      <c r="R41" s="218">
        <v>13</v>
      </c>
      <c r="S41" s="217" t="s">
        <v>211</v>
      </c>
      <c r="T41" s="216" t="s">
        <v>1</v>
      </c>
      <c r="U41" s="210" t="s">
        <v>237</v>
      </c>
      <c r="V41" s="333"/>
      <c r="W41" s="334"/>
      <c r="X41" s="293">
        <v>91500.14</v>
      </c>
      <c r="Y41" s="293">
        <v>91500.14</v>
      </c>
      <c r="Z41" s="292">
        <v>91500.14</v>
      </c>
    </row>
    <row r="42" spans="15:26" ht="31.2" x14ac:dyDescent="0.25">
      <c r="O42" s="215" t="s">
        <v>158</v>
      </c>
      <c r="P42" s="214">
        <v>817</v>
      </c>
      <c r="Q42" s="213">
        <v>1</v>
      </c>
      <c r="R42" s="213">
        <v>13</v>
      </c>
      <c r="S42" s="212" t="s">
        <v>211</v>
      </c>
      <c r="T42" s="211">
        <v>200</v>
      </c>
      <c r="U42" s="210" t="s">
        <v>237</v>
      </c>
      <c r="V42" s="331"/>
      <c r="W42" s="332"/>
      <c r="X42" s="291">
        <v>86500.14</v>
      </c>
      <c r="Y42" s="291">
        <v>86500.14</v>
      </c>
      <c r="Z42" s="290">
        <v>86500.14</v>
      </c>
    </row>
    <row r="43" spans="15:26" ht="46.8" x14ac:dyDescent="0.25">
      <c r="O43" s="215" t="s">
        <v>159</v>
      </c>
      <c r="P43" s="214">
        <v>817</v>
      </c>
      <c r="Q43" s="213">
        <v>1</v>
      </c>
      <c r="R43" s="213">
        <v>13</v>
      </c>
      <c r="S43" s="212" t="s">
        <v>211</v>
      </c>
      <c r="T43" s="211">
        <v>240</v>
      </c>
      <c r="U43" s="210" t="s">
        <v>237</v>
      </c>
      <c r="V43" s="331"/>
      <c r="W43" s="332"/>
      <c r="X43" s="291">
        <v>86500.14</v>
      </c>
      <c r="Y43" s="291">
        <v>86500.14</v>
      </c>
      <c r="Z43" s="290">
        <v>86500.14</v>
      </c>
    </row>
    <row r="44" spans="15:26" ht="15.6" x14ac:dyDescent="0.25">
      <c r="O44" s="215" t="s">
        <v>160</v>
      </c>
      <c r="P44" s="214">
        <v>817</v>
      </c>
      <c r="Q44" s="213">
        <v>1</v>
      </c>
      <c r="R44" s="213">
        <v>13</v>
      </c>
      <c r="S44" s="212" t="s">
        <v>211</v>
      </c>
      <c r="T44" s="211">
        <v>800</v>
      </c>
      <c r="U44" s="210" t="s">
        <v>237</v>
      </c>
      <c r="V44" s="331"/>
      <c r="W44" s="332"/>
      <c r="X44" s="291">
        <v>5000</v>
      </c>
      <c r="Y44" s="291">
        <v>5000</v>
      </c>
      <c r="Z44" s="290">
        <v>5000</v>
      </c>
    </row>
    <row r="45" spans="15:26" ht="15.6" x14ac:dyDescent="0.25">
      <c r="O45" s="215" t="s">
        <v>161</v>
      </c>
      <c r="P45" s="214">
        <v>817</v>
      </c>
      <c r="Q45" s="213">
        <v>1</v>
      </c>
      <c r="R45" s="213">
        <v>13</v>
      </c>
      <c r="S45" s="212" t="s">
        <v>211</v>
      </c>
      <c r="T45" s="211">
        <v>850</v>
      </c>
      <c r="U45" s="210" t="s">
        <v>237</v>
      </c>
      <c r="V45" s="331"/>
      <c r="W45" s="332"/>
      <c r="X45" s="291">
        <v>5000</v>
      </c>
      <c r="Y45" s="291">
        <v>5000</v>
      </c>
      <c r="Z45" s="290">
        <v>5000</v>
      </c>
    </row>
    <row r="46" spans="15:26" ht="15.6" x14ac:dyDescent="0.25">
      <c r="O46" s="220" t="s">
        <v>169</v>
      </c>
      <c r="P46" s="219">
        <v>817</v>
      </c>
      <c r="Q46" s="218">
        <v>2</v>
      </c>
      <c r="R46" s="218">
        <v>0</v>
      </c>
      <c r="S46" s="217" t="s">
        <v>1</v>
      </c>
      <c r="T46" s="216" t="s">
        <v>1</v>
      </c>
      <c r="U46" s="210">
        <v>0</v>
      </c>
      <c r="V46" s="333"/>
      <c r="W46" s="334"/>
      <c r="X46" s="293">
        <v>138415</v>
      </c>
      <c r="Y46" s="293">
        <v>144889</v>
      </c>
      <c r="Z46" s="292">
        <v>151443</v>
      </c>
    </row>
    <row r="47" spans="15:26" ht="31.2" x14ac:dyDescent="0.25">
      <c r="O47" s="220" t="s">
        <v>170</v>
      </c>
      <c r="P47" s="219">
        <v>817</v>
      </c>
      <c r="Q47" s="218">
        <v>2</v>
      </c>
      <c r="R47" s="218">
        <v>3</v>
      </c>
      <c r="S47" s="217" t="s">
        <v>1</v>
      </c>
      <c r="T47" s="216" t="s">
        <v>1</v>
      </c>
      <c r="U47" s="210">
        <v>0</v>
      </c>
      <c r="V47" s="333"/>
      <c r="W47" s="334"/>
      <c r="X47" s="293">
        <v>138415</v>
      </c>
      <c r="Y47" s="293">
        <v>144889</v>
      </c>
      <c r="Z47" s="292">
        <v>151443</v>
      </c>
    </row>
    <row r="48" spans="15:26" ht="31.2" x14ac:dyDescent="0.25">
      <c r="O48" s="220" t="s">
        <v>152</v>
      </c>
      <c r="P48" s="219">
        <v>817</v>
      </c>
      <c r="Q48" s="218">
        <v>2</v>
      </c>
      <c r="R48" s="218">
        <v>3</v>
      </c>
      <c r="S48" s="217" t="s">
        <v>205</v>
      </c>
      <c r="T48" s="216" t="s">
        <v>1</v>
      </c>
      <c r="U48" s="210" t="s">
        <v>237</v>
      </c>
      <c r="V48" s="333"/>
      <c r="W48" s="334"/>
      <c r="X48" s="293">
        <v>138415</v>
      </c>
      <c r="Y48" s="293">
        <v>144889</v>
      </c>
      <c r="Z48" s="292">
        <v>151443</v>
      </c>
    </row>
    <row r="49" spans="15:26" ht="46.8" x14ac:dyDescent="0.25">
      <c r="O49" s="220" t="s">
        <v>171</v>
      </c>
      <c r="P49" s="219">
        <v>817</v>
      </c>
      <c r="Q49" s="218">
        <v>2</v>
      </c>
      <c r="R49" s="218">
        <v>3</v>
      </c>
      <c r="S49" s="217" t="s">
        <v>212</v>
      </c>
      <c r="T49" s="216" t="s">
        <v>1</v>
      </c>
      <c r="U49" s="210" t="s">
        <v>237</v>
      </c>
      <c r="V49" s="333"/>
      <c r="W49" s="334"/>
      <c r="X49" s="293">
        <v>138415</v>
      </c>
      <c r="Y49" s="293">
        <v>144889</v>
      </c>
      <c r="Z49" s="292">
        <v>151443</v>
      </c>
    </row>
    <row r="50" spans="15:26" ht="78" x14ac:dyDescent="0.25">
      <c r="O50" s="215" t="s">
        <v>154</v>
      </c>
      <c r="P50" s="214">
        <v>817</v>
      </c>
      <c r="Q50" s="213">
        <v>2</v>
      </c>
      <c r="R50" s="213">
        <v>3</v>
      </c>
      <c r="S50" s="212" t="s">
        <v>212</v>
      </c>
      <c r="T50" s="211">
        <v>100</v>
      </c>
      <c r="U50" s="210" t="s">
        <v>237</v>
      </c>
      <c r="V50" s="331"/>
      <c r="W50" s="332"/>
      <c r="X50" s="291">
        <v>137515</v>
      </c>
      <c r="Y50" s="291">
        <v>143989</v>
      </c>
      <c r="Z50" s="290">
        <v>150543</v>
      </c>
    </row>
    <row r="51" spans="15:26" ht="31.2" x14ac:dyDescent="0.25">
      <c r="O51" s="215" t="s">
        <v>155</v>
      </c>
      <c r="P51" s="214">
        <v>817</v>
      </c>
      <c r="Q51" s="213">
        <v>2</v>
      </c>
      <c r="R51" s="213">
        <v>3</v>
      </c>
      <c r="S51" s="212" t="s">
        <v>212</v>
      </c>
      <c r="T51" s="211">
        <v>120</v>
      </c>
      <c r="U51" s="210" t="s">
        <v>237</v>
      </c>
      <c r="V51" s="331"/>
      <c r="W51" s="332"/>
      <c r="X51" s="291">
        <v>137515</v>
      </c>
      <c r="Y51" s="291">
        <v>143989</v>
      </c>
      <c r="Z51" s="290">
        <v>150543</v>
      </c>
    </row>
    <row r="52" spans="15:26" ht="31.2" x14ac:dyDescent="0.25">
      <c r="O52" s="215" t="s">
        <v>158</v>
      </c>
      <c r="P52" s="214">
        <v>817</v>
      </c>
      <c r="Q52" s="213">
        <v>2</v>
      </c>
      <c r="R52" s="213">
        <v>3</v>
      </c>
      <c r="S52" s="212" t="s">
        <v>212</v>
      </c>
      <c r="T52" s="211">
        <v>200</v>
      </c>
      <c r="U52" s="210" t="s">
        <v>237</v>
      </c>
      <c r="V52" s="331"/>
      <c r="W52" s="332"/>
      <c r="X52" s="291">
        <v>900</v>
      </c>
      <c r="Y52" s="291">
        <v>900</v>
      </c>
      <c r="Z52" s="290">
        <v>900</v>
      </c>
    </row>
    <row r="53" spans="15:26" ht="46.8" x14ac:dyDescent="0.25">
      <c r="O53" s="215" t="s">
        <v>159</v>
      </c>
      <c r="P53" s="214">
        <v>817</v>
      </c>
      <c r="Q53" s="213">
        <v>2</v>
      </c>
      <c r="R53" s="213">
        <v>3</v>
      </c>
      <c r="S53" s="212" t="s">
        <v>212</v>
      </c>
      <c r="T53" s="211">
        <v>240</v>
      </c>
      <c r="U53" s="210" t="s">
        <v>237</v>
      </c>
      <c r="V53" s="331"/>
      <c r="W53" s="332"/>
      <c r="X53" s="291">
        <v>900</v>
      </c>
      <c r="Y53" s="291">
        <v>900</v>
      </c>
      <c r="Z53" s="290">
        <v>900</v>
      </c>
    </row>
    <row r="54" spans="15:26" ht="31.2" x14ac:dyDescent="0.25">
      <c r="O54" s="220" t="s">
        <v>172</v>
      </c>
      <c r="P54" s="219">
        <v>817</v>
      </c>
      <c r="Q54" s="218">
        <v>3</v>
      </c>
      <c r="R54" s="218">
        <v>0</v>
      </c>
      <c r="S54" s="217" t="s">
        <v>1</v>
      </c>
      <c r="T54" s="216" t="s">
        <v>1</v>
      </c>
      <c r="U54" s="210">
        <v>0</v>
      </c>
      <c r="V54" s="333"/>
      <c r="W54" s="334"/>
      <c r="X54" s="293">
        <v>328604.59999999998</v>
      </c>
      <c r="Y54" s="293">
        <v>331604.59999999998</v>
      </c>
      <c r="Z54" s="292">
        <v>331604.59999999998</v>
      </c>
    </row>
    <row r="55" spans="15:26" ht="15.6" x14ac:dyDescent="0.25">
      <c r="O55" s="220" t="s">
        <v>173</v>
      </c>
      <c r="P55" s="219">
        <v>817</v>
      </c>
      <c r="Q55" s="218">
        <v>3</v>
      </c>
      <c r="R55" s="218">
        <v>9</v>
      </c>
      <c r="S55" s="217" t="s">
        <v>1</v>
      </c>
      <c r="T55" s="216" t="s">
        <v>1</v>
      </c>
      <c r="U55" s="210">
        <v>0</v>
      </c>
      <c r="V55" s="333"/>
      <c r="W55" s="334"/>
      <c r="X55" s="293">
        <v>12009</v>
      </c>
      <c r="Y55" s="293">
        <v>15009</v>
      </c>
      <c r="Z55" s="292">
        <v>15009</v>
      </c>
    </row>
    <row r="56" spans="15:26" ht="31.2" x14ac:dyDescent="0.25">
      <c r="O56" s="220" t="s">
        <v>152</v>
      </c>
      <c r="P56" s="219">
        <v>817</v>
      </c>
      <c r="Q56" s="218">
        <v>3</v>
      </c>
      <c r="R56" s="218">
        <v>9</v>
      </c>
      <c r="S56" s="217" t="s">
        <v>205</v>
      </c>
      <c r="T56" s="216" t="s">
        <v>1</v>
      </c>
      <c r="U56" s="210" t="s">
        <v>237</v>
      </c>
      <c r="V56" s="333"/>
      <c r="W56" s="334"/>
      <c r="X56" s="293">
        <v>12009</v>
      </c>
      <c r="Y56" s="293">
        <v>15009</v>
      </c>
      <c r="Z56" s="292">
        <v>15009</v>
      </c>
    </row>
    <row r="57" spans="15:26" ht="46.8" x14ac:dyDescent="0.25">
      <c r="O57" s="220" t="s">
        <v>174</v>
      </c>
      <c r="P57" s="219">
        <v>817</v>
      </c>
      <c r="Q57" s="218">
        <v>3</v>
      </c>
      <c r="R57" s="218">
        <v>9</v>
      </c>
      <c r="S57" s="217" t="s">
        <v>213</v>
      </c>
      <c r="T57" s="216" t="s">
        <v>1</v>
      </c>
      <c r="U57" s="210" t="s">
        <v>237</v>
      </c>
      <c r="V57" s="333"/>
      <c r="W57" s="334"/>
      <c r="X57" s="293">
        <v>12009</v>
      </c>
      <c r="Y57" s="293">
        <v>15009</v>
      </c>
      <c r="Z57" s="292">
        <v>15009</v>
      </c>
    </row>
    <row r="58" spans="15:26" ht="31.2" x14ac:dyDescent="0.25">
      <c r="O58" s="215" t="s">
        <v>158</v>
      </c>
      <c r="P58" s="214">
        <v>817</v>
      </c>
      <c r="Q58" s="213">
        <v>3</v>
      </c>
      <c r="R58" s="213">
        <v>9</v>
      </c>
      <c r="S58" s="212" t="s">
        <v>213</v>
      </c>
      <c r="T58" s="211">
        <v>200</v>
      </c>
      <c r="U58" s="210" t="s">
        <v>237</v>
      </c>
      <c r="V58" s="331"/>
      <c r="W58" s="332"/>
      <c r="X58" s="291">
        <v>12009</v>
      </c>
      <c r="Y58" s="291">
        <v>15009</v>
      </c>
      <c r="Z58" s="290">
        <v>15009</v>
      </c>
    </row>
    <row r="59" spans="15:26" ht="46.8" x14ac:dyDescent="0.25">
      <c r="O59" s="215" t="s">
        <v>159</v>
      </c>
      <c r="P59" s="214">
        <v>817</v>
      </c>
      <c r="Q59" s="213">
        <v>3</v>
      </c>
      <c r="R59" s="213">
        <v>9</v>
      </c>
      <c r="S59" s="212" t="s">
        <v>213</v>
      </c>
      <c r="T59" s="211">
        <v>240</v>
      </c>
      <c r="U59" s="210" t="s">
        <v>237</v>
      </c>
      <c r="V59" s="331"/>
      <c r="W59" s="332"/>
      <c r="X59" s="291">
        <v>12009</v>
      </c>
      <c r="Y59" s="291">
        <v>15009</v>
      </c>
      <c r="Z59" s="290">
        <v>15009</v>
      </c>
    </row>
    <row r="60" spans="15:26" ht="62.4" x14ac:dyDescent="0.25">
      <c r="O60" s="220" t="s">
        <v>175</v>
      </c>
      <c r="P60" s="219">
        <v>817</v>
      </c>
      <c r="Q60" s="218">
        <v>3</v>
      </c>
      <c r="R60" s="218">
        <v>10</v>
      </c>
      <c r="S60" s="217" t="s">
        <v>1</v>
      </c>
      <c r="T60" s="216" t="s">
        <v>1</v>
      </c>
      <c r="U60" s="210">
        <v>0</v>
      </c>
      <c r="V60" s="333"/>
      <c r="W60" s="334"/>
      <c r="X60" s="293">
        <v>313595.59999999998</v>
      </c>
      <c r="Y60" s="293">
        <v>313595.59999999998</v>
      </c>
      <c r="Z60" s="292">
        <v>313595.59999999998</v>
      </c>
    </row>
    <row r="61" spans="15:26" ht="78" x14ac:dyDescent="0.25">
      <c r="O61" s="220" t="s">
        <v>264</v>
      </c>
      <c r="P61" s="219">
        <v>817</v>
      </c>
      <c r="Q61" s="218">
        <v>3</v>
      </c>
      <c r="R61" s="218">
        <v>10</v>
      </c>
      <c r="S61" s="217" t="s">
        <v>214</v>
      </c>
      <c r="T61" s="216" t="s">
        <v>1</v>
      </c>
      <c r="U61" s="210" t="s">
        <v>237</v>
      </c>
      <c r="V61" s="333"/>
      <c r="W61" s="334"/>
      <c r="X61" s="293">
        <v>3000</v>
      </c>
      <c r="Y61" s="293">
        <v>3000</v>
      </c>
      <c r="Z61" s="292">
        <v>3000</v>
      </c>
    </row>
    <row r="62" spans="15:26" ht="93.6" x14ac:dyDescent="0.25">
      <c r="O62" s="220" t="s">
        <v>265</v>
      </c>
      <c r="P62" s="219">
        <v>817</v>
      </c>
      <c r="Q62" s="218">
        <v>3</v>
      </c>
      <c r="R62" s="218">
        <v>10</v>
      </c>
      <c r="S62" s="217" t="s">
        <v>215</v>
      </c>
      <c r="T62" s="216" t="s">
        <v>1</v>
      </c>
      <c r="U62" s="210" t="s">
        <v>237</v>
      </c>
      <c r="V62" s="333"/>
      <c r="W62" s="334"/>
      <c r="X62" s="293">
        <v>3000</v>
      </c>
      <c r="Y62" s="293">
        <v>3000</v>
      </c>
      <c r="Z62" s="292">
        <v>3000</v>
      </c>
    </row>
    <row r="63" spans="15:26" ht="31.2" x14ac:dyDescent="0.25">
      <c r="O63" s="215" t="s">
        <v>158</v>
      </c>
      <c r="P63" s="214">
        <v>817</v>
      </c>
      <c r="Q63" s="213">
        <v>3</v>
      </c>
      <c r="R63" s="213">
        <v>10</v>
      </c>
      <c r="S63" s="212" t="s">
        <v>215</v>
      </c>
      <c r="T63" s="211">
        <v>200</v>
      </c>
      <c r="U63" s="210" t="s">
        <v>237</v>
      </c>
      <c r="V63" s="331"/>
      <c r="W63" s="332"/>
      <c r="X63" s="291">
        <v>3000</v>
      </c>
      <c r="Y63" s="291">
        <v>3000</v>
      </c>
      <c r="Z63" s="290">
        <v>3000</v>
      </c>
    </row>
    <row r="64" spans="15:26" ht="46.8" x14ac:dyDescent="0.25">
      <c r="O64" s="215" t="s">
        <v>159</v>
      </c>
      <c r="P64" s="214">
        <v>817</v>
      </c>
      <c r="Q64" s="213">
        <v>3</v>
      </c>
      <c r="R64" s="213">
        <v>10</v>
      </c>
      <c r="S64" s="212" t="s">
        <v>215</v>
      </c>
      <c r="T64" s="211">
        <v>240</v>
      </c>
      <c r="U64" s="210" t="s">
        <v>237</v>
      </c>
      <c r="V64" s="331"/>
      <c r="W64" s="332"/>
      <c r="X64" s="291">
        <v>3000</v>
      </c>
      <c r="Y64" s="291">
        <v>3000</v>
      </c>
      <c r="Z64" s="290">
        <v>3000</v>
      </c>
    </row>
    <row r="65" spans="15:26" ht="31.2" x14ac:dyDescent="0.25">
      <c r="O65" s="220" t="s">
        <v>152</v>
      </c>
      <c r="P65" s="219">
        <v>817</v>
      </c>
      <c r="Q65" s="218">
        <v>3</v>
      </c>
      <c r="R65" s="218">
        <v>10</v>
      </c>
      <c r="S65" s="217" t="s">
        <v>205</v>
      </c>
      <c r="T65" s="216" t="s">
        <v>1</v>
      </c>
      <c r="U65" s="210" t="s">
        <v>237</v>
      </c>
      <c r="V65" s="333"/>
      <c r="W65" s="334"/>
      <c r="X65" s="293">
        <v>310595.59999999998</v>
      </c>
      <c r="Y65" s="293">
        <v>310595.59999999998</v>
      </c>
      <c r="Z65" s="292">
        <v>310595.59999999998</v>
      </c>
    </row>
    <row r="66" spans="15:26" ht="15.6" x14ac:dyDescent="0.25">
      <c r="O66" s="220" t="s">
        <v>176</v>
      </c>
      <c r="P66" s="219">
        <v>817</v>
      </c>
      <c r="Q66" s="218">
        <v>3</v>
      </c>
      <c r="R66" s="218">
        <v>10</v>
      </c>
      <c r="S66" s="217" t="s">
        <v>216</v>
      </c>
      <c r="T66" s="216" t="s">
        <v>1</v>
      </c>
      <c r="U66" s="210" t="s">
        <v>237</v>
      </c>
      <c r="V66" s="333"/>
      <c r="W66" s="334"/>
      <c r="X66" s="293">
        <v>157700</v>
      </c>
      <c r="Y66" s="293">
        <v>157700</v>
      </c>
      <c r="Z66" s="292">
        <v>157700</v>
      </c>
    </row>
    <row r="67" spans="15:26" ht="31.2" x14ac:dyDescent="0.25">
      <c r="O67" s="215" t="s">
        <v>158</v>
      </c>
      <c r="P67" s="214">
        <v>817</v>
      </c>
      <c r="Q67" s="213">
        <v>3</v>
      </c>
      <c r="R67" s="213">
        <v>10</v>
      </c>
      <c r="S67" s="212" t="s">
        <v>216</v>
      </c>
      <c r="T67" s="211">
        <v>200</v>
      </c>
      <c r="U67" s="210" t="s">
        <v>237</v>
      </c>
      <c r="V67" s="331"/>
      <c r="W67" s="332"/>
      <c r="X67" s="291">
        <v>157700</v>
      </c>
      <c r="Y67" s="291">
        <v>157700</v>
      </c>
      <c r="Z67" s="290">
        <v>157700</v>
      </c>
    </row>
    <row r="68" spans="15:26" ht="46.8" x14ac:dyDescent="0.25">
      <c r="O68" s="215" t="s">
        <v>159</v>
      </c>
      <c r="P68" s="214">
        <v>817</v>
      </c>
      <c r="Q68" s="213">
        <v>3</v>
      </c>
      <c r="R68" s="213">
        <v>10</v>
      </c>
      <c r="S68" s="212" t="s">
        <v>216</v>
      </c>
      <c r="T68" s="211">
        <v>240</v>
      </c>
      <c r="U68" s="210" t="s">
        <v>237</v>
      </c>
      <c r="V68" s="331"/>
      <c r="W68" s="332"/>
      <c r="X68" s="291">
        <v>157700</v>
      </c>
      <c r="Y68" s="291">
        <v>157700</v>
      </c>
      <c r="Z68" s="290">
        <v>157700</v>
      </c>
    </row>
    <row r="69" spans="15:26" ht="31.2" x14ac:dyDescent="0.25">
      <c r="O69" s="220" t="s">
        <v>177</v>
      </c>
      <c r="P69" s="219">
        <v>817</v>
      </c>
      <c r="Q69" s="218">
        <v>3</v>
      </c>
      <c r="R69" s="218">
        <v>10</v>
      </c>
      <c r="S69" s="217" t="s">
        <v>217</v>
      </c>
      <c r="T69" s="216" t="s">
        <v>1</v>
      </c>
      <c r="U69" s="210" t="s">
        <v>237</v>
      </c>
      <c r="V69" s="333"/>
      <c r="W69" s="334"/>
      <c r="X69" s="293">
        <v>152895.6</v>
      </c>
      <c r="Y69" s="293">
        <v>152895.6</v>
      </c>
      <c r="Z69" s="292">
        <v>152895.6</v>
      </c>
    </row>
    <row r="70" spans="15:26" ht="31.2" x14ac:dyDescent="0.25">
      <c r="O70" s="215" t="s">
        <v>158</v>
      </c>
      <c r="P70" s="214">
        <v>817</v>
      </c>
      <c r="Q70" s="213">
        <v>3</v>
      </c>
      <c r="R70" s="213">
        <v>10</v>
      </c>
      <c r="S70" s="212" t="s">
        <v>217</v>
      </c>
      <c r="T70" s="211">
        <v>200</v>
      </c>
      <c r="U70" s="210" t="s">
        <v>237</v>
      </c>
      <c r="V70" s="331"/>
      <c r="W70" s="332"/>
      <c r="X70" s="291">
        <v>152895.6</v>
      </c>
      <c r="Y70" s="291">
        <v>152895.6</v>
      </c>
      <c r="Z70" s="290">
        <v>152895.6</v>
      </c>
    </row>
    <row r="71" spans="15:26" ht="46.8" x14ac:dyDescent="0.25">
      <c r="O71" s="215" t="s">
        <v>159</v>
      </c>
      <c r="P71" s="214">
        <v>817</v>
      </c>
      <c r="Q71" s="213">
        <v>3</v>
      </c>
      <c r="R71" s="213">
        <v>10</v>
      </c>
      <c r="S71" s="212" t="s">
        <v>217</v>
      </c>
      <c r="T71" s="211">
        <v>240</v>
      </c>
      <c r="U71" s="210" t="s">
        <v>237</v>
      </c>
      <c r="V71" s="331"/>
      <c r="W71" s="332"/>
      <c r="X71" s="291">
        <v>152895.6</v>
      </c>
      <c r="Y71" s="291">
        <v>152895.6</v>
      </c>
      <c r="Z71" s="290">
        <v>152895.6</v>
      </c>
    </row>
    <row r="72" spans="15:26" ht="46.8" x14ac:dyDescent="0.25">
      <c r="O72" s="220" t="s">
        <v>178</v>
      </c>
      <c r="P72" s="219">
        <v>817</v>
      </c>
      <c r="Q72" s="218">
        <v>3</v>
      </c>
      <c r="R72" s="218">
        <v>14</v>
      </c>
      <c r="S72" s="217" t="s">
        <v>1</v>
      </c>
      <c r="T72" s="216" t="s">
        <v>1</v>
      </c>
      <c r="U72" s="210">
        <v>0</v>
      </c>
      <c r="V72" s="333"/>
      <c r="W72" s="334"/>
      <c r="X72" s="293">
        <v>3000</v>
      </c>
      <c r="Y72" s="293">
        <v>3000</v>
      </c>
      <c r="Z72" s="292">
        <v>3000</v>
      </c>
    </row>
    <row r="73" spans="15:26" ht="78" x14ac:dyDescent="0.25">
      <c r="O73" s="220" t="s">
        <v>266</v>
      </c>
      <c r="P73" s="219">
        <v>817</v>
      </c>
      <c r="Q73" s="218">
        <v>3</v>
      </c>
      <c r="R73" s="218">
        <v>14</v>
      </c>
      <c r="S73" s="217" t="s">
        <v>218</v>
      </c>
      <c r="T73" s="216" t="s">
        <v>1</v>
      </c>
      <c r="U73" s="210" t="s">
        <v>237</v>
      </c>
      <c r="V73" s="333"/>
      <c r="W73" s="334"/>
      <c r="X73" s="293">
        <v>1000</v>
      </c>
      <c r="Y73" s="293">
        <v>1000</v>
      </c>
      <c r="Z73" s="292">
        <v>1000</v>
      </c>
    </row>
    <row r="74" spans="15:26" ht="93.6" x14ac:dyDescent="0.25">
      <c r="O74" s="220" t="s">
        <v>267</v>
      </c>
      <c r="P74" s="219">
        <v>817</v>
      </c>
      <c r="Q74" s="218">
        <v>3</v>
      </c>
      <c r="R74" s="218">
        <v>14</v>
      </c>
      <c r="S74" s="217" t="s">
        <v>219</v>
      </c>
      <c r="T74" s="216" t="s">
        <v>1</v>
      </c>
      <c r="U74" s="210" t="s">
        <v>237</v>
      </c>
      <c r="V74" s="333"/>
      <c r="W74" s="334"/>
      <c r="X74" s="293">
        <v>1000</v>
      </c>
      <c r="Y74" s="293">
        <v>1000</v>
      </c>
      <c r="Z74" s="292">
        <v>1000</v>
      </c>
    </row>
    <row r="75" spans="15:26" ht="31.2" x14ac:dyDescent="0.25">
      <c r="O75" s="215" t="s">
        <v>158</v>
      </c>
      <c r="P75" s="214">
        <v>817</v>
      </c>
      <c r="Q75" s="213">
        <v>3</v>
      </c>
      <c r="R75" s="213">
        <v>14</v>
      </c>
      <c r="S75" s="212" t="s">
        <v>219</v>
      </c>
      <c r="T75" s="211">
        <v>200</v>
      </c>
      <c r="U75" s="210" t="s">
        <v>237</v>
      </c>
      <c r="V75" s="331"/>
      <c r="W75" s="332"/>
      <c r="X75" s="291">
        <v>1000</v>
      </c>
      <c r="Y75" s="291">
        <v>1000</v>
      </c>
      <c r="Z75" s="290">
        <v>1000</v>
      </c>
    </row>
    <row r="76" spans="15:26" ht="46.8" x14ac:dyDescent="0.25">
      <c r="O76" s="215" t="s">
        <v>159</v>
      </c>
      <c r="P76" s="214">
        <v>817</v>
      </c>
      <c r="Q76" s="213">
        <v>3</v>
      </c>
      <c r="R76" s="213">
        <v>14</v>
      </c>
      <c r="S76" s="212" t="s">
        <v>219</v>
      </c>
      <c r="T76" s="211">
        <v>240</v>
      </c>
      <c r="U76" s="210" t="s">
        <v>237</v>
      </c>
      <c r="V76" s="331"/>
      <c r="W76" s="332"/>
      <c r="X76" s="291">
        <v>1000</v>
      </c>
      <c r="Y76" s="291">
        <v>1000</v>
      </c>
      <c r="Z76" s="290">
        <v>1000</v>
      </c>
    </row>
    <row r="77" spans="15:26" ht="93.6" x14ac:dyDescent="0.25">
      <c r="O77" s="220" t="s">
        <v>268</v>
      </c>
      <c r="P77" s="219">
        <v>817</v>
      </c>
      <c r="Q77" s="218">
        <v>3</v>
      </c>
      <c r="R77" s="218">
        <v>14</v>
      </c>
      <c r="S77" s="217" t="s">
        <v>220</v>
      </c>
      <c r="T77" s="216" t="s">
        <v>1</v>
      </c>
      <c r="U77" s="210" t="s">
        <v>237</v>
      </c>
      <c r="V77" s="333"/>
      <c r="W77" s="334"/>
      <c r="X77" s="293">
        <v>1000</v>
      </c>
      <c r="Y77" s="293">
        <v>1000</v>
      </c>
      <c r="Z77" s="292">
        <v>1000</v>
      </c>
    </row>
    <row r="78" spans="15:26" ht="109.2" x14ac:dyDescent="0.25">
      <c r="O78" s="220" t="s">
        <v>269</v>
      </c>
      <c r="P78" s="219">
        <v>817</v>
      </c>
      <c r="Q78" s="218">
        <v>3</v>
      </c>
      <c r="R78" s="218">
        <v>14</v>
      </c>
      <c r="S78" s="217" t="s">
        <v>221</v>
      </c>
      <c r="T78" s="216" t="s">
        <v>1</v>
      </c>
      <c r="U78" s="210" t="s">
        <v>237</v>
      </c>
      <c r="V78" s="333"/>
      <c r="W78" s="334"/>
      <c r="X78" s="293">
        <v>1000</v>
      </c>
      <c r="Y78" s="293">
        <v>1000</v>
      </c>
      <c r="Z78" s="292">
        <v>1000</v>
      </c>
    </row>
    <row r="79" spans="15:26" ht="31.2" x14ac:dyDescent="0.25">
      <c r="O79" s="215" t="s">
        <v>158</v>
      </c>
      <c r="P79" s="214">
        <v>817</v>
      </c>
      <c r="Q79" s="213">
        <v>3</v>
      </c>
      <c r="R79" s="213">
        <v>14</v>
      </c>
      <c r="S79" s="212" t="s">
        <v>221</v>
      </c>
      <c r="T79" s="211">
        <v>200</v>
      </c>
      <c r="U79" s="210" t="s">
        <v>237</v>
      </c>
      <c r="V79" s="331"/>
      <c r="W79" s="332"/>
      <c r="X79" s="291">
        <v>1000</v>
      </c>
      <c r="Y79" s="291">
        <v>1000</v>
      </c>
      <c r="Z79" s="290">
        <v>1000</v>
      </c>
    </row>
    <row r="80" spans="15:26" ht="46.8" x14ac:dyDescent="0.25">
      <c r="O80" s="215" t="s">
        <v>159</v>
      </c>
      <c r="P80" s="214">
        <v>817</v>
      </c>
      <c r="Q80" s="213">
        <v>3</v>
      </c>
      <c r="R80" s="213">
        <v>14</v>
      </c>
      <c r="S80" s="212" t="s">
        <v>221</v>
      </c>
      <c r="T80" s="211">
        <v>240</v>
      </c>
      <c r="U80" s="210" t="s">
        <v>237</v>
      </c>
      <c r="V80" s="331"/>
      <c r="W80" s="332"/>
      <c r="X80" s="291">
        <v>1000</v>
      </c>
      <c r="Y80" s="291">
        <v>1000</v>
      </c>
      <c r="Z80" s="290">
        <v>1000</v>
      </c>
    </row>
    <row r="81" spans="15:26" ht="31.2" x14ac:dyDescent="0.25">
      <c r="O81" s="220" t="s">
        <v>152</v>
      </c>
      <c r="P81" s="219">
        <v>817</v>
      </c>
      <c r="Q81" s="218">
        <v>3</v>
      </c>
      <c r="R81" s="218">
        <v>14</v>
      </c>
      <c r="S81" s="217" t="s">
        <v>205</v>
      </c>
      <c r="T81" s="216" t="s">
        <v>1</v>
      </c>
      <c r="U81" s="210" t="s">
        <v>237</v>
      </c>
      <c r="V81" s="333"/>
      <c r="W81" s="334"/>
      <c r="X81" s="293">
        <v>1000</v>
      </c>
      <c r="Y81" s="293">
        <v>1000</v>
      </c>
      <c r="Z81" s="292">
        <v>1000</v>
      </c>
    </row>
    <row r="82" spans="15:26" ht="31.2" x14ac:dyDescent="0.25">
      <c r="O82" s="220" t="s">
        <v>179</v>
      </c>
      <c r="P82" s="219">
        <v>817</v>
      </c>
      <c r="Q82" s="218">
        <v>3</v>
      </c>
      <c r="R82" s="218">
        <v>14</v>
      </c>
      <c r="S82" s="217" t="s">
        <v>222</v>
      </c>
      <c r="T82" s="216" t="s">
        <v>1</v>
      </c>
      <c r="U82" s="210" t="s">
        <v>237</v>
      </c>
      <c r="V82" s="333"/>
      <c r="W82" s="334"/>
      <c r="X82" s="293">
        <v>1000</v>
      </c>
      <c r="Y82" s="293">
        <v>1000</v>
      </c>
      <c r="Z82" s="292">
        <v>1000</v>
      </c>
    </row>
    <row r="83" spans="15:26" ht="31.2" x14ac:dyDescent="0.25">
      <c r="O83" s="215" t="s">
        <v>158</v>
      </c>
      <c r="P83" s="214">
        <v>817</v>
      </c>
      <c r="Q83" s="213">
        <v>3</v>
      </c>
      <c r="R83" s="213">
        <v>14</v>
      </c>
      <c r="S83" s="212" t="s">
        <v>222</v>
      </c>
      <c r="T83" s="211">
        <v>200</v>
      </c>
      <c r="U83" s="210" t="s">
        <v>237</v>
      </c>
      <c r="V83" s="331"/>
      <c r="W83" s="332"/>
      <c r="X83" s="291">
        <v>1000</v>
      </c>
      <c r="Y83" s="291">
        <v>1000</v>
      </c>
      <c r="Z83" s="290">
        <v>1000</v>
      </c>
    </row>
    <row r="84" spans="15:26" ht="46.8" x14ac:dyDescent="0.25">
      <c r="O84" s="215" t="s">
        <v>159</v>
      </c>
      <c r="P84" s="214">
        <v>817</v>
      </c>
      <c r="Q84" s="213">
        <v>3</v>
      </c>
      <c r="R84" s="213">
        <v>14</v>
      </c>
      <c r="S84" s="212" t="s">
        <v>222</v>
      </c>
      <c r="T84" s="211">
        <v>240</v>
      </c>
      <c r="U84" s="210" t="s">
        <v>237</v>
      </c>
      <c r="V84" s="331"/>
      <c r="W84" s="332"/>
      <c r="X84" s="291">
        <v>1000</v>
      </c>
      <c r="Y84" s="291">
        <v>1000</v>
      </c>
      <c r="Z84" s="290">
        <v>1000</v>
      </c>
    </row>
    <row r="85" spans="15:26" ht="15.6" x14ac:dyDescent="0.25">
      <c r="O85" s="220" t="s">
        <v>180</v>
      </c>
      <c r="P85" s="219">
        <v>817</v>
      </c>
      <c r="Q85" s="218">
        <v>4</v>
      </c>
      <c r="R85" s="218">
        <v>0</v>
      </c>
      <c r="S85" s="217" t="s">
        <v>1</v>
      </c>
      <c r="T85" s="216" t="s">
        <v>1</v>
      </c>
      <c r="U85" s="210">
        <v>0</v>
      </c>
      <c r="V85" s="333"/>
      <c r="W85" s="334"/>
      <c r="X85" s="293">
        <v>3097094.62</v>
      </c>
      <c r="Y85" s="293">
        <v>4140910</v>
      </c>
      <c r="Z85" s="292">
        <v>8902471</v>
      </c>
    </row>
    <row r="86" spans="15:26" ht="15.6" x14ac:dyDescent="0.25">
      <c r="O86" s="220" t="s">
        <v>181</v>
      </c>
      <c r="P86" s="219">
        <v>817</v>
      </c>
      <c r="Q86" s="218">
        <v>4</v>
      </c>
      <c r="R86" s="218">
        <v>9</v>
      </c>
      <c r="S86" s="217" t="s">
        <v>1</v>
      </c>
      <c r="T86" s="216" t="s">
        <v>1</v>
      </c>
      <c r="U86" s="210">
        <v>0</v>
      </c>
      <c r="V86" s="333"/>
      <c r="W86" s="334"/>
      <c r="X86" s="293">
        <v>3094094.62</v>
      </c>
      <c r="Y86" s="293">
        <v>4140910</v>
      </c>
      <c r="Z86" s="292">
        <v>8902471</v>
      </c>
    </row>
    <row r="87" spans="15:26" ht="93.6" x14ac:dyDescent="0.25">
      <c r="O87" s="220" t="s">
        <v>289</v>
      </c>
      <c r="P87" s="219">
        <v>817</v>
      </c>
      <c r="Q87" s="218">
        <v>4</v>
      </c>
      <c r="R87" s="218">
        <v>9</v>
      </c>
      <c r="S87" s="217" t="s">
        <v>270</v>
      </c>
      <c r="T87" s="216" t="s">
        <v>1</v>
      </c>
      <c r="U87" s="210" t="s">
        <v>237</v>
      </c>
      <c r="V87" s="333"/>
      <c r="W87" s="334"/>
      <c r="X87" s="293">
        <v>1036079.85</v>
      </c>
      <c r="Y87" s="293">
        <v>1110606.97</v>
      </c>
      <c r="Z87" s="292">
        <v>0</v>
      </c>
    </row>
    <row r="88" spans="15:26" ht="109.2" x14ac:dyDescent="0.25">
      <c r="O88" s="220" t="s">
        <v>271</v>
      </c>
      <c r="P88" s="219">
        <v>817</v>
      </c>
      <c r="Q88" s="218">
        <v>4</v>
      </c>
      <c r="R88" s="218">
        <v>9</v>
      </c>
      <c r="S88" s="217" t="s">
        <v>272</v>
      </c>
      <c r="T88" s="216" t="s">
        <v>1</v>
      </c>
      <c r="U88" s="210" t="s">
        <v>237</v>
      </c>
      <c r="V88" s="333"/>
      <c r="W88" s="334"/>
      <c r="X88" s="293">
        <v>1036079.85</v>
      </c>
      <c r="Y88" s="293">
        <v>1110606.97</v>
      </c>
      <c r="Z88" s="292">
        <v>0</v>
      </c>
    </row>
    <row r="89" spans="15:26" ht="31.2" x14ac:dyDescent="0.25">
      <c r="O89" s="215" t="s">
        <v>158</v>
      </c>
      <c r="P89" s="214">
        <v>817</v>
      </c>
      <c r="Q89" s="213">
        <v>4</v>
      </c>
      <c r="R89" s="213">
        <v>9</v>
      </c>
      <c r="S89" s="212" t="s">
        <v>272</v>
      </c>
      <c r="T89" s="211">
        <v>200</v>
      </c>
      <c r="U89" s="210" t="s">
        <v>237</v>
      </c>
      <c r="V89" s="331"/>
      <c r="W89" s="332"/>
      <c r="X89" s="291">
        <v>1036079.85</v>
      </c>
      <c r="Y89" s="291">
        <v>1110606.97</v>
      </c>
      <c r="Z89" s="290">
        <v>0</v>
      </c>
    </row>
    <row r="90" spans="15:26" ht="46.8" x14ac:dyDescent="0.25">
      <c r="O90" s="215" t="s">
        <v>159</v>
      </c>
      <c r="P90" s="214">
        <v>817</v>
      </c>
      <c r="Q90" s="213">
        <v>4</v>
      </c>
      <c r="R90" s="213">
        <v>9</v>
      </c>
      <c r="S90" s="212" t="s">
        <v>272</v>
      </c>
      <c r="T90" s="211">
        <v>240</v>
      </c>
      <c r="U90" s="210" t="s">
        <v>237</v>
      </c>
      <c r="V90" s="331"/>
      <c r="W90" s="332"/>
      <c r="X90" s="291">
        <v>1036079.85</v>
      </c>
      <c r="Y90" s="291">
        <v>1110606.97</v>
      </c>
      <c r="Z90" s="290">
        <v>0</v>
      </c>
    </row>
    <row r="91" spans="15:26" ht="31.2" x14ac:dyDescent="0.25">
      <c r="O91" s="220" t="s">
        <v>152</v>
      </c>
      <c r="P91" s="219">
        <v>817</v>
      </c>
      <c r="Q91" s="218">
        <v>4</v>
      </c>
      <c r="R91" s="218">
        <v>9</v>
      </c>
      <c r="S91" s="217" t="s">
        <v>205</v>
      </c>
      <c r="T91" s="216" t="s">
        <v>1</v>
      </c>
      <c r="U91" s="210" t="s">
        <v>237</v>
      </c>
      <c r="V91" s="333"/>
      <c r="W91" s="334"/>
      <c r="X91" s="293">
        <v>2058014.77</v>
      </c>
      <c r="Y91" s="293">
        <v>3030303.03</v>
      </c>
      <c r="Z91" s="292">
        <v>8902471</v>
      </c>
    </row>
    <row r="92" spans="15:26" ht="62.4" x14ac:dyDescent="0.25">
      <c r="O92" s="220" t="s">
        <v>279</v>
      </c>
      <c r="P92" s="219">
        <v>817</v>
      </c>
      <c r="Q92" s="218">
        <v>4</v>
      </c>
      <c r="R92" s="218">
        <v>9</v>
      </c>
      <c r="S92" s="217" t="s">
        <v>280</v>
      </c>
      <c r="T92" s="216" t="s">
        <v>1</v>
      </c>
      <c r="U92" s="210" t="s">
        <v>237</v>
      </c>
      <c r="V92" s="333"/>
      <c r="W92" s="334"/>
      <c r="X92" s="293">
        <v>0</v>
      </c>
      <c r="Y92" s="293">
        <v>0</v>
      </c>
      <c r="Z92" s="292">
        <v>1116793.22</v>
      </c>
    </row>
    <row r="93" spans="15:26" ht="31.2" x14ac:dyDescent="0.25">
      <c r="O93" s="215" t="s">
        <v>158</v>
      </c>
      <c r="P93" s="214">
        <v>817</v>
      </c>
      <c r="Q93" s="213">
        <v>4</v>
      </c>
      <c r="R93" s="213">
        <v>9</v>
      </c>
      <c r="S93" s="212" t="s">
        <v>280</v>
      </c>
      <c r="T93" s="211">
        <v>200</v>
      </c>
      <c r="U93" s="210" t="s">
        <v>237</v>
      </c>
      <c r="V93" s="331"/>
      <c r="W93" s="332"/>
      <c r="X93" s="291">
        <v>0</v>
      </c>
      <c r="Y93" s="291">
        <v>0</v>
      </c>
      <c r="Z93" s="290">
        <v>1116793.22</v>
      </c>
    </row>
    <row r="94" spans="15:26" ht="46.8" x14ac:dyDescent="0.25">
      <c r="O94" s="215" t="s">
        <v>159</v>
      </c>
      <c r="P94" s="214">
        <v>817</v>
      </c>
      <c r="Q94" s="213">
        <v>4</v>
      </c>
      <c r="R94" s="213">
        <v>9</v>
      </c>
      <c r="S94" s="212" t="s">
        <v>280</v>
      </c>
      <c r="T94" s="211">
        <v>240</v>
      </c>
      <c r="U94" s="210" t="s">
        <v>237</v>
      </c>
      <c r="V94" s="331"/>
      <c r="W94" s="332"/>
      <c r="X94" s="291">
        <v>0</v>
      </c>
      <c r="Y94" s="291">
        <v>0</v>
      </c>
      <c r="Z94" s="290">
        <v>1116793.22</v>
      </c>
    </row>
    <row r="95" spans="15:26" ht="46.8" x14ac:dyDescent="0.25">
      <c r="O95" s="220" t="s">
        <v>281</v>
      </c>
      <c r="P95" s="219">
        <v>817</v>
      </c>
      <c r="Q95" s="218">
        <v>4</v>
      </c>
      <c r="R95" s="218">
        <v>9</v>
      </c>
      <c r="S95" s="217" t="s">
        <v>282</v>
      </c>
      <c r="T95" s="216" t="s">
        <v>1</v>
      </c>
      <c r="U95" s="210" t="s">
        <v>237</v>
      </c>
      <c r="V95" s="333"/>
      <c r="W95" s="334"/>
      <c r="X95" s="293">
        <v>0</v>
      </c>
      <c r="Y95" s="293">
        <v>0</v>
      </c>
      <c r="Z95" s="292">
        <v>150000</v>
      </c>
    </row>
    <row r="96" spans="15:26" ht="31.2" x14ac:dyDescent="0.25">
      <c r="O96" s="215" t="s">
        <v>158</v>
      </c>
      <c r="P96" s="214">
        <v>817</v>
      </c>
      <c r="Q96" s="213">
        <v>4</v>
      </c>
      <c r="R96" s="213">
        <v>9</v>
      </c>
      <c r="S96" s="212" t="s">
        <v>282</v>
      </c>
      <c r="T96" s="211">
        <v>200</v>
      </c>
      <c r="U96" s="210" t="s">
        <v>237</v>
      </c>
      <c r="V96" s="331"/>
      <c r="W96" s="332"/>
      <c r="X96" s="291">
        <v>0</v>
      </c>
      <c r="Y96" s="291">
        <v>0</v>
      </c>
      <c r="Z96" s="290">
        <v>150000</v>
      </c>
    </row>
    <row r="97" spans="15:26" ht="46.8" x14ac:dyDescent="0.25">
      <c r="O97" s="215" t="s">
        <v>159</v>
      </c>
      <c r="P97" s="214">
        <v>817</v>
      </c>
      <c r="Q97" s="213">
        <v>4</v>
      </c>
      <c r="R97" s="213">
        <v>9</v>
      </c>
      <c r="S97" s="212" t="s">
        <v>282</v>
      </c>
      <c r="T97" s="211">
        <v>240</v>
      </c>
      <c r="U97" s="210" t="s">
        <v>237</v>
      </c>
      <c r="V97" s="331"/>
      <c r="W97" s="332"/>
      <c r="X97" s="291">
        <v>0</v>
      </c>
      <c r="Y97" s="291">
        <v>0</v>
      </c>
      <c r="Z97" s="290">
        <v>150000</v>
      </c>
    </row>
    <row r="98" spans="15:26" ht="156" x14ac:dyDescent="0.25">
      <c r="O98" s="305" t="s">
        <v>285</v>
      </c>
      <c r="P98" s="304">
        <v>817</v>
      </c>
      <c r="Q98" s="303">
        <v>4</v>
      </c>
      <c r="R98" s="303">
        <v>9</v>
      </c>
      <c r="S98" s="302" t="s">
        <v>286</v>
      </c>
      <c r="T98" s="301" t="s">
        <v>1</v>
      </c>
      <c r="U98" s="210"/>
      <c r="V98" s="251"/>
      <c r="W98" s="252"/>
      <c r="X98" s="293">
        <v>2037434.62</v>
      </c>
      <c r="Y98" s="293">
        <v>3000000</v>
      </c>
      <c r="Z98" s="292">
        <v>7559321</v>
      </c>
    </row>
    <row r="99" spans="15:26" ht="31.2" x14ac:dyDescent="0.25">
      <c r="O99" s="300" t="s">
        <v>158</v>
      </c>
      <c r="P99" s="299">
        <v>817</v>
      </c>
      <c r="Q99" s="298">
        <v>4</v>
      </c>
      <c r="R99" s="298">
        <v>9</v>
      </c>
      <c r="S99" s="297" t="s">
        <v>286</v>
      </c>
      <c r="T99" s="296">
        <v>200</v>
      </c>
      <c r="U99" s="210"/>
      <c r="V99" s="251"/>
      <c r="W99" s="252"/>
      <c r="X99" s="291">
        <v>2037434.62</v>
      </c>
      <c r="Y99" s="291">
        <v>3000000</v>
      </c>
      <c r="Z99" s="290">
        <v>7559321</v>
      </c>
    </row>
    <row r="100" spans="15:26" ht="46.8" x14ac:dyDescent="0.25">
      <c r="O100" s="300" t="s">
        <v>159</v>
      </c>
      <c r="P100" s="299">
        <v>817</v>
      </c>
      <c r="Q100" s="298">
        <v>4</v>
      </c>
      <c r="R100" s="298">
        <v>9</v>
      </c>
      <c r="S100" s="297" t="s">
        <v>286</v>
      </c>
      <c r="T100" s="296">
        <v>240</v>
      </c>
      <c r="U100" s="210"/>
      <c r="V100" s="251"/>
      <c r="W100" s="252"/>
      <c r="X100" s="291">
        <v>2037434.62</v>
      </c>
      <c r="Y100" s="291">
        <v>3000000</v>
      </c>
      <c r="Z100" s="290">
        <v>7559321</v>
      </c>
    </row>
    <row r="101" spans="15:26" ht="171.6" x14ac:dyDescent="0.25">
      <c r="O101" s="305" t="s">
        <v>287</v>
      </c>
      <c r="P101" s="304">
        <v>817</v>
      </c>
      <c r="Q101" s="303">
        <v>4</v>
      </c>
      <c r="R101" s="303">
        <v>9</v>
      </c>
      <c r="S101" s="302" t="s">
        <v>288</v>
      </c>
      <c r="T101" s="301" t="s">
        <v>1</v>
      </c>
      <c r="U101" s="210"/>
      <c r="V101" s="251"/>
      <c r="W101" s="252"/>
      <c r="X101" s="293">
        <v>20580.150000000001</v>
      </c>
      <c r="Y101" s="293">
        <v>30303.03</v>
      </c>
      <c r="Z101" s="292">
        <v>76356.78</v>
      </c>
    </row>
    <row r="102" spans="15:26" ht="31.2" x14ac:dyDescent="0.25">
      <c r="O102" s="300" t="s">
        <v>158</v>
      </c>
      <c r="P102" s="299">
        <v>817</v>
      </c>
      <c r="Q102" s="298">
        <v>4</v>
      </c>
      <c r="R102" s="298">
        <v>9</v>
      </c>
      <c r="S102" s="297" t="s">
        <v>288</v>
      </c>
      <c r="T102" s="296">
        <v>200</v>
      </c>
      <c r="U102" s="210"/>
      <c r="V102" s="251"/>
      <c r="W102" s="252"/>
      <c r="X102" s="291">
        <v>20580.150000000001</v>
      </c>
      <c r="Y102" s="291">
        <v>30303.03</v>
      </c>
      <c r="Z102" s="290">
        <v>76356.78</v>
      </c>
    </row>
    <row r="103" spans="15:26" ht="46.8" x14ac:dyDescent="0.25">
      <c r="O103" s="300" t="s">
        <v>159</v>
      </c>
      <c r="P103" s="299">
        <v>817</v>
      </c>
      <c r="Q103" s="298">
        <v>4</v>
      </c>
      <c r="R103" s="298">
        <v>9</v>
      </c>
      <c r="S103" s="297" t="s">
        <v>288</v>
      </c>
      <c r="T103" s="296">
        <v>240</v>
      </c>
      <c r="U103" s="210"/>
      <c r="V103" s="251"/>
      <c r="W103" s="252"/>
      <c r="X103" s="291">
        <v>20580.150000000001</v>
      </c>
      <c r="Y103" s="291">
        <v>30303.03</v>
      </c>
      <c r="Z103" s="290">
        <v>76356.78</v>
      </c>
    </row>
    <row r="104" spans="15:26" ht="31.2" x14ac:dyDescent="0.25">
      <c r="O104" s="220" t="s">
        <v>182</v>
      </c>
      <c r="P104" s="219">
        <v>817</v>
      </c>
      <c r="Q104" s="218">
        <v>4</v>
      </c>
      <c r="R104" s="218">
        <v>12</v>
      </c>
      <c r="S104" s="217" t="s">
        <v>1</v>
      </c>
      <c r="T104" s="216" t="s">
        <v>1</v>
      </c>
      <c r="U104" s="210">
        <v>0</v>
      </c>
      <c r="V104" s="333"/>
      <c r="W104" s="334"/>
      <c r="X104" s="293">
        <v>3000</v>
      </c>
      <c r="Y104" s="293">
        <v>0</v>
      </c>
      <c r="Z104" s="292">
        <v>0</v>
      </c>
    </row>
    <row r="105" spans="15:26" ht="93.6" x14ac:dyDescent="0.25">
      <c r="O105" s="220" t="s">
        <v>183</v>
      </c>
      <c r="P105" s="219">
        <v>817</v>
      </c>
      <c r="Q105" s="218">
        <v>4</v>
      </c>
      <c r="R105" s="218">
        <v>12</v>
      </c>
      <c r="S105" s="217" t="s">
        <v>223</v>
      </c>
      <c r="T105" s="216" t="s">
        <v>1</v>
      </c>
      <c r="U105" s="210" t="s">
        <v>237</v>
      </c>
      <c r="V105" s="333"/>
      <c r="W105" s="334"/>
      <c r="X105" s="293">
        <v>1000</v>
      </c>
      <c r="Y105" s="293">
        <v>0</v>
      </c>
      <c r="Z105" s="292">
        <v>0</v>
      </c>
    </row>
    <row r="106" spans="15:26" ht="93.6" x14ac:dyDescent="0.25">
      <c r="O106" s="220" t="s">
        <v>184</v>
      </c>
      <c r="P106" s="219">
        <v>817</v>
      </c>
      <c r="Q106" s="218">
        <v>4</v>
      </c>
      <c r="R106" s="218">
        <v>12</v>
      </c>
      <c r="S106" s="217" t="s">
        <v>224</v>
      </c>
      <c r="T106" s="216" t="s">
        <v>1</v>
      </c>
      <c r="U106" s="210" t="s">
        <v>237</v>
      </c>
      <c r="V106" s="333"/>
      <c r="W106" s="334"/>
      <c r="X106" s="293">
        <v>1000</v>
      </c>
      <c r="Y106" s="293">
        <v>0</v>
      </c>
      <c r="Z106" s="292">
        <v>0</v>
      </c>
    </row>
    <row r="107" spans="15:26" ht="15.6" x14ac:dyDescent="0.25">
      <c r="O107" s="215" t="s">
        <v>160</v>
      </c>
      <c r="P107" s="214">
        <v>817</v>
      </c>
      <c r="Q107" s="213">
        <v>4</v>
      </c>
      <c r="R107" s="213">
        <v>12</v>
      </c>
      <c r="S107" s="212" t="s">
        <v>224</v>
      </c>
      <c r="T107" s="211">
        <v>800</v>
      </c>
      <c r="U107" s="210" t="s">
        <v>237</v>
      </c>
      <c r="V107" s="331"/>
      <c r="W107" s="332"/>
      <c r="X107" s="291">
        <v>1000</v>
      </c>
      <c r="Y107" s="291">
        <v>0</v>
      </c>
      <c r="Z107" s="290">
        <v>0</v>
      </c>
    </row>
    <row r="108" spans="15:26" ht="62.4" x14ac:dyDescent="0.25">
      <c r="O108" s="215" t="s">
        <v>185</v>
      </c>
      <c r="P108" s="214">
        <v>817</v>
      </c>
      <c r="Q108" s="213">
        <v>4</v>
      </c>
      <c r="R108" s="213">
        <v>12</v>
      </c>
      <c r="S108" s="212" t="s">
        <v>224</v>
      </c>
      <c r="T108" s="211">
        <v>810</v>
      </c>
      <c r="U108" s="210" t="s">
        <v>237</v>
      </c>
      <c r="V108" s="331"/>
      <c r="W108" s="332"/>
      <c r="X108" s="291">
        <v>1000</v>
      </c>
      <c r="Y108" s="291">
        <v>0</v>
      </c>
      <c r="Z108" s="290">
        <v>0</v>
      </c>
    </row>
    <row r="109" spans="15:26" ht="78" x14ac:dyDescent="0.25">
      <c r="O109" s="220" t="s">
        <v>186</v>
      </c>
      <c r="P109" s="219">
        <v>817</v>
      </c>
      <c r="Q109" s="218">
        <v>4</v>
      </c>
      <c r="R109" s="218">
        <v>12</v>
      </c>
      <c r="S109" s="217" t="s">
        <v>225</v>
      </c>
      <c r="T109" s="216" t="s">
        <v>1</v>
      </c>
      <c r="U109" s="210" t="s">
        <v>237</v>
      </c>
      <c r="V109" s="333"/>
      <c r="W109" s="334"/>
      <c r="X109" s="293">
        <v>2000</v>
      </c>
      <c r="Y109" s="293">
        <v>0</v>
      </c>
      <c r="Z109" s="292">
        <v>0</v>
      </c>
    </row>
    <row r="110" spans="15:26" ht="93.6" x14ac:dyDescent="0.25">
      <c r="O110" s="220" t="s">
        <v>187</v>
      </c>
      <c r="P110" s="219">
        <v>817</v>
      </c>
      <c r="Q110" s="218">
        <v>4</v>
      </c>
      <c r="R110" s="218">
        <v>12</v>
      </c>
      <c r="S110" s="217" t="s">
        <v>226</v>
      </c>
      <c r="T110" s="216" t="s">
        <v>1</v>
      </c>
      <c r="U110" s="210" t="s">
        <v>237</v>
      </c>
      <c r="V110" s="333"/>
      <c r="W110" s="334"/>
      <c r="X110" s="293">
        <v>2000</v>
      </c>
      <c r="Y110" s="293">
        <v>0</v>
      </c>
      <c r="Z110" s="292">
        <v>0</v>
      </c>
    </row>
    <row r="111" spans="15:26" ht="15.6" x14ac:dyDescent="0.25">
      <c r="O111" s="215" t="s">
        <v>160</v>
      </c>
      <c r="P111" s="214">
        <v>817</v>
      </c>
      <c r="Q111" s="213">
        <v>4</v>
      </c>
      <c r="R111" s="213">
        <v>12</v>
      </c>
      <c r="S111" s="212" t="s">
        <v>226</v>
      </c>
      <c r="T111" s="211">
        <v>800</v>
      </c>
      <c r="U111" s="210" t="s">
        <v>237</v>
      </c>
      <c r="V111" s="331"/>
      <c r="W111" s="332"/>
      <c r="X111" s="291">
        <v>2000</v>
      </c>
      <c r="Y111" s="291">
        <v>0</v>
      </c>
      <c r="Z111" s="290">
        <v>0</v>
      </c>
    </row>
    <row r="112" spans="15:26" ht="62.4" x14ac:dyDescent="0.25">
      <c r="O112" s="215" t="s">
        <v>185</v>
      </c>
      <c r="P112" s="214">
        <v>817</v>
      </c>
      <c r="Q112" s="213">
        <v>4</v>
      </c>
      <c r="R112" s="213">
        <v>12</v>
      </c>
      <c r="S112" s="212" t="s">
        <v>226</v>
      </c>
      <c r="T112" s="211">
        <v>810</v>
      </c>
      <c r="U112" s="210" t="s">
        <v>237</v>
      </c>
      <c r="V112" s="331"/>
      <c r="W112" s="332"/>
      <c r="X112" s="291">
        <v>2000</v>
      </c>
      <c r="Y112" s="291">
        <v>0</v>
      </c>
      <c r="Z112" s="290">
        <v>0</v>
      </c>
    </row>
    <row r="113" spans="15:26" ht="31.2" x14ac:dyDescent="0.25">
      <c r="O113" s="220" t="s">
        <v>188</v>
      </c>
      <c r="P113" s="219">
        <v>817</v>
      </c>
      <c r="Q113" s="218">
        <v>5</v>
      </c>
      <c r="R113" s="218">
        <v>0</v>
      </c>
      <c r="S113" s="217" t="s">
        <v>1</v>
      </c>
      <c r="T113" s="216" t="s">
        <v>1</v>
      </c>
      <c r="U113" s="210">
        <v>0</v>
      </c>
      <c r="V113" s="333"/>
      <c r="W113" s="334"/>
      <c r="X113" s="293">
        <v>1756068.55</v>
      </c>
      <c r="Y113" s="293">
        <v>500592.48</v>
      </c>
      <c r="Z113" s="292">
        <v>374037.73</v>
      </c>
    </row>
    <row r="114" spans="15:26" ht="15.6" x14ac:dyDescent="0.25">
      <c r="O114" s="220" t="s">
        <v>189</v>
      </c>
      <c r="P114" s="219">
        <v>817</v>
      </c>
      <c r="Q114" s="218">
        <v>5</v>
      </c>
      <c r="R114" s="218">
        <v>3</v>
      </c>
      <c r="S114" s="217" t="s">
        <v>1</v>
      </c>
      <c r="T114" s="216" t="s">
        <v>1</v>
      </c>
      <c r="U114" s="210">
        <v>0</v>
      </c>
      <c r="V114" s="333"/>
      <c r="W114" s="334"/>
      <c r="X114" s="293">
        <v>1756068.55</v>
      </c>
      <c r="Y114" s="293">
        <v>500592.48</v>
      </c>
      <c r="Z114" s="292">
        <v>374037.73</v>
      </c>
    </row>
    <row r="115" spans="15:26" ht="62.4" x14ac:dyDescent="0.25">
      <c r="O115" s="220" t="s">
        <v>273</v>
      </c>
      <c r="P115" s="219">
        <v>817</v>
      </c>
      <c r="Q115" s="218">
        <v>5</v>
      </c>
      <c r="R115" s="218">
        <v>3</v>
      </c>
      <c r="S115" s="217" t="s">
        <v>227</v>
      </c>
      <c r="T115" s="216" t="s">
        <v>1</v>
      </c>
      <c r="U115" s="210" t="s">
        <v>237</v>
      </c>
      <c r="V115" s="333"/>
      <c r="W115" s="334"/>
      <c r="X115" s="293">
        <v>1000</v>
      </c>
      <c r="Y115" s="293">
        <v>1000</v>
      </c>
      <c r="Z115" s="292">
        <v>1000</v>
      </c>
    </row>
    <row r="116" spans="15:26" ht="78" x14ac:dyDescent="0.25">
      <c r="O116" s="220" t="s">
        <v>274</v>
      </c>
      <c r="P116" s="219">
        <v>817</v>
      </c>
      <c r="Q116" s="218">
        <v>5</v>
      </c>
      <c r="R116" s="218">
        <v>3</v>
      </c>
      <c r="S116" s="217" t="s">
        <v>228</v>
      </c>
      <c r="T116" s="216" t="s">
        <v>1</v>
      </c>
      <c r="U116" s="210" t="s">
        <v>237</v>
      </c>
      <c r="V116" s="333"/>
      <c r="W116" s="334"/>
      <c r="X116" s="293">
        <v>1000</v>
      </c>
      <c r="Y116" s="293">
        <v>1000</v>
      </c>
      <c r="Z116" s="292">
        <v>1000</v>
      </c>
    </row>
    <row r="117" spans="15:26" ht="31.2" x14ac:dyDescent="0.25">
      <c r="O117" s="215" t="s">
        <v>158</v>
      </c>
      <c r="P117" s="214">
        <v>817</v>
      </c>
      <c r="Q117" s="213">
        <v>5</v>
      </c>
      <c r="R117" s="213">
        <v>3</v>
      </c>
      <c r="S117" s="212" t="s">
        <v>228</v>
      </c>
      <c r="T117" s="211">
        <v>200</v>
      </c>
      <c r="U117" s="210" t="s">
        <v>237</v>
      </c>
      <c r="V117" s="331"/>
      <c r="W117" s="332"/>
      <c r="X117" s="291">
        <v>1000</v>
      </c>
      <c r="Y117" s="291">
        <v>1000</v>
      </c>
      <c r="Z117" s="290">
        <v>1000</v>
      </c>
    </row>
    <row r="118" spans="15:26" ht="46.8" x14ac:dyDescent="0.25">
      <c r="O118" s="215" t="s">
        <v>159</v>
      </c>
      <c r="P118" s="214">
        <v>817</v>
      </c>
      <c r="Q118" s="213">
        <v>5</v>
      </c>
      <c r="R118" s="213">
        <v>3</v>
      </c>
      <c r="S118" s="212" t="s">
        <v>228</v>
      </c>
      <c r="T118" s="211">
        <v>240</v>
      </c>
      <c r="U118" s="210" t="s">
        <v>237</v>
      </c>
      <c r="V118" s="331"/>
      <c r="W118" s="332"/>
      <c r="X118" s="291">
        <v>1000</v>
      </c>
      <c r="Y118" s="291">
        <v>1000</v>
      </c>
      <c r="Z118" s="290">
        <v>1000</v>
      </c>
    </row>
    <row r="119" spans="15:26" ht="31.2" x14ac:dyDescent="0.25">
      <c r="O119" s="220" t="s">
        <v>152</v>
      </c>
      <c r="P119" s="219">
        <v>817</v>
      </c>
      <c r="Q119" s="218">
        <v>5</v>
      </c>
      <c r="R119" s="218">
        <v>3</v>
      </c>
      <c r="S119" s="217" t="s">
        <v>205</v>
      </c>
      <c r="T119" s="216" t="s">
        <v>1</v>
      </c>
      <c r="U119" s="210" t="s">
        <v>237</v>
      </c>
      <c r="V119" s="333"/>
      <c r="W119" s="334"/>
      <c r="X119" s="293">
        <v>1755068.55</v>
      </c>
      <c r="Y119" s="293">
        <v>499592.48</v>
      </c>
      <c r="Z119" s="292">
        <v>373037.73</v>
      </c>
    </row>
    <row r="120" spans="15:26" ht="15.6" x14ac:dyDescent="0.25">
      <c r="O120" s="220" t="s">
        <v>190</v>
      </c>
      <c r="P120" s="219">
        <v>817</v>
      </c>
      <c r="Q120" s="218">
        <v>5</v>
      </c>
      <c r="R120" s="218">
        <v>3</v>
      </c>
      <c r="S120" s="217" t="s">
        <v>229</v>
      </c>
      <c r="T120" s="216" t="s">
        <v>1</v>
      </c>
      <c r="U120" s="210" t="s">
        <v>237</v>
      </c>
      <c r="V120" s="333"/>
      <c r="W120" s="334"/>
      <c r="X120" s="293">
        <v>347107</v>
      </c>
      <c r="Y120" s="293">
        <v>347107</v>
      </c>
      <c r="Z120" s="292">
        <v>347107</v>
      </c>
    </row>
    <row r="121" spans="15:26" ht="31.2" x14ac:dyDescent="0.25">
      <c r="O121" s="215" t="s">
        <v>158</v>
      </c>
      <c r="P121" s="214">
        <v>817</v>
      </c>
      <c r="Q121" s="213">
        <v>5</v>
      </c>
      <c r="R121" s="213">
        <v>3</v>
      </c>
      <c r="S121" s="212" t="s">
        <v>229</v>
      </c>
      <c r="T121" s="211">
        <v>200</v>
      </c>
      <c r="U121" s="210" t="s">
        <v>237</v>
      </c>
      <c r="V121" s="331"/>
      <c r="W121" s="332"/>
      <c r="X121" s="291">
        <v>347107</v>
      </c>
      <c r="Y121" s="291">
        <v>347107</v>
      </c>
      <c r="Z121" s="290">
        <v>347107</v>
      </c>
    </row>
    <row r="122" spans="15:26" ht="46.8" x14ac:dyDescent="0.25">
      <c r="O122" s="215" t="s">
        <v>159</v>
      </c>
      <c r="P122" s="214">
        <v>817</v>
      </c>
      <c r="Q122" s="213">
        <v>5</v>
      </c>
      <c r="R122" s="213">
        <v>3</v>
      </c>
      <c r="S122" s="212" t="s">
        <v>229</v>
      </c>
      <c r="T122" s="211">
        <v>240</v>
      </c>
      <c r="U122" s="210" t="s">
        <v>237</v>
      </c>
      <c r="V122" s="331"/>
      <c r="W122" s="332"/>
      <c r="X122" s="291">
        <v>347107</v>
      </c>
      <c r="Y122" s="291">
        <v>347107</v>
      </c>
      <c r="Z122" s="290">
        <v>347107</v>
      </c>
    </row>
    <row r="123" spans="15:26" ht="15.6" x14ac:dyDescent="0.25">
      <c r="O123" s="220" t="s">
        <v>191</v>
      </c>
      <c r="P123" s="219">
        <v>817</v>
      </c>
      <c r="Q123" s="218">
        <v>5</v>
      </c>
      <c r="R123" s="218">
        <v>3</v>
      </c>
      <c r="S123" s="217" t="s">
        <v>230</v>
      </c>
      <c r="T123" s="216" t="s">
        <v>1</v>
      </c>
      <c r="U123" s="210" t="s">
        <v>237</v>
      </c>
      <c r="V123" s="333"/>
      <c r="W123" s="334"/>
      <c r="X123" s="293">
        <v>104140</v>
      </c>
      <c r="Y123" s="293">
        <v>104140</v>
      </c>
      <c r="Z123" s="292">
        <v>19253.650000000001</v>
      </c>
    </row>
    <row r="124" spans="15:26" ht="31.2" x14ac:dyDescent="0.25">
      <c r="O124" s="215" t="s">
        <v>158</v>
      </c>
      <c r="P124" s="214">
        <v>817</v>
      </c>
      <c r="Q124" s="213">
        <v>5</v>
      </c>
      <c r="R124" s="213">
        <v>3</v>
      </c>
      <c r="S124" s="212" t="s">
        <v>230</v>
      </c>
      <c r="T124" s="211">
        <v>200</v>
      </c>
      <c r="U124" s="210" t="s">
        <v>237</v>
      </c>
      <c r="V124" s="331"/>
      <c r="W124" s="332"/>
      <c r="X124" s="291">
        <v>104140</v>
      </c>
      <c r="Y124" s="291">
        <v>104140</v>
      </c>
      <c r="Z124" s="290">
        <v>19253.650000000001</v>
      </c>
    </row>
    <row r="125" spans="15:26" ht="46.8" x14ac:dyDescent="0.25">
      <c r="O125" s="215" t="s">
        <v>159</v>
      </c>
      <c r="P125" s="214">
        <v>817</v>
      </c>
      <c r="Q125" s="213">
        <v>5</v>
      </c>
      <c r="R125" s="213">
        <v>3</v>
      </c>
      <c r="S125" s="212" t="s">
        <v>230</v>
      </c>
      <c r="T125" s="211">
        <v>240</v>
      </c>
      <c r="U125" s="210" t="s">
        <v>237</v>
      </c>
      <c r="V125" s="331"/>
      <c r="W125" s="332"/>
      <c r="X125" s="291">
        <v>104140</v>
      </c>
      <c r="Y125" s="291">
        <v>104140</v>
      </c>
      <c r="Z125" s="290">
        <v>19253.650000000001</v>
      </c>
    </row>
    <row r="126" spans="15:26" ht="15.6" x14ac:dyDescent="0.25">
      <c r="O126" s="220" t="s">
        <v>192</v>
      </c>
      <c r="P126" s="219">
        <v>817</v>
      </c>
      <c r="Q126" s="218">
        <v>5</v>
      </c>
      <c r="R126" s="218">
        <v>3</v>
      </c>
      <c r="S126" s="217" t="s">
        <v>231</v>
      </c>
      <c r="T126" s="216" t="s">
        <v>1</v>
      </c>
      <c r="U126" s="210" t="s">
        <v>237</v>
      </c>
      <c r="V126" s="333"/>
      <c r="W126" s="334"/>
      <c r="X126" s="293">
        <v>55649.55</v>
      </c>
      <c r="Y126" s="293">
        <v>41668.400000000001</v>
      </c>
      <c r="Z126" s="292">
        <v>0</v>
      </c>
    </row>
    <row r="127" spans="15:26" ht="31.2" x14ac:dyDescent="0.25">
      <c r="O127" s="215" t="s">
        <v>158</v>
      </c>
      <c r="P127" s="214">
        <v>817</v>
      </c>
      <c r="Q127" s="213">
        <v>5</v>
      </c>
      <c r="R127" s="213">
        <v>3</v>
      </c>
      <c r="S127" s="212" t="s">
        <v>231</v>
      </c>
      <c r="T127" s="211">
        <v>200</v>
      </c>
      <c r="U127" s="210" t="s">
        <v>237</v>
      </c>
      <c r="V127" s="331"/>
      <c r="W127" s="332"/>
      <c r="X127" s="291">
        <v>55649.55</v>
      </c>
      <c r="Y127" s="291">
        <v>41668.400000000001</v>
      </c>
      <c r="Z127" s="290">
        <v>0</v>
      </c>
    </row>
    <row r="128" spans="15:26" ht="46.8" x14ac:dyDescent="0.25">
      <c r="O128" s="215" t="s">
        <v>159</v>
      </c>
      <c r="P128" s="214">
        <v>817</v>
      </c>
      <c r="Q128" s="213">
        <v>5</v>
      </c>
      <c r="R128" s="213">
        <v>3</v>
      </c>
      <c r="S128" s="212" t="s">
        <v>231</v>
      </c>
      <c r="T128" s="211">
        <v>240</v>
      </c>
      <c r="U128" s="210" t="s">
        <v>237</v>
      </c>
      <c r="V128" s="331"/>
      <c r="W128" s="332"/>
      <c r="X128" s="291">
        <v>55649.55</v>
      </c>
      <c r="Y128" s="291">
        <v>41668.400000000001</v>
      </c>
      <c r="Z128" s="290">
        <v>0</v>
      </c>
    </row>
    <row r="129" spans="15:26" ht="15.6" x14ac:dyDescent="0.25">
      <c r="O129" s="220" t="s">
        <v>193</v>
      </c>
      <c r="P129" s="219">
        <v>817</v>
      </c>
      <c r="Q129" s="218">
        <v>5</v>
      </c>
      <c r="R129" s="218">
        <v>3</v>
      </c>
      <c r="S129" s="217" t="s">
        <v>232</v>
      </c>
      <c r="T129" s="216" t="s">
        <v>1</v>
      </c>
      <c r="U129" s="210" t="s">
        <v>237</v>
      </c>
      <c r="V129" s="333"/>
      <c r="W129" s="334"/>
      <c r="X129" s="293">
        <v>37060</v>
      </c>
      <c r="Y129" s="293">
        <v>0</v>
      </c>
      <c r="Z129" s="292">
        <v>0</v>
      </c>
    </row>
    <row r="130" spans="15:26" ht="31.2" x14ac:dyDescent="0.25">
      <c r="O130" s="215" t="s">
        <v>158</v>
      </c>
      <c r="P130" s="214">
        <v>817</v>
      </c>
      <c r="Q130" s="213">
        <v>5</v>
      </c>
      <c r="R130" s="213">
        <v>3</v>
      </c>
      <c r="S130" s="212" t="s">
        <v>232</v>
      </c>
      <c r="T130" s="211">
        <v>200</v>
      </c>
      <c r="U130" s="210" t="s">
        <v>237</v>
      </c>
      <c r="V130" s="331"/>
      <c r="W130" s="332"/>
      <c r="X130" s="291">
        <v>37060</v>
      </c>
      <c r="Y130" s="291">
        <v>0</v>
      </c>
      <c r="Z130" s="290">
        <v>0</v>
      </c>
    </row>
    <row r="131" spans="15:26" ht="46.8" x14ac:dyDescent="0.25">
      <c r="O131" s="215" t="s">
        <v>159</v>
      </c>
      <c r="P131" s="214">
        <v>817</v>
      </c>
      <c r="Q131" s="213">
        <v>5</v>
      </c>
      <c r="R131" s="213">
        <v>3</v>
      </c>
      <c r="S131" s="212" t="s">
        <v>232</v>
      </c>
      <c r="T131" s="211">
        <v>240</v>
      </c>
      <c r="U131" s="210" t="s">
        <v>237</v>
      </c>
      <c r="V131" s="331"/>
      <c r="W131" s="332"/>
      <c r="X131" s="291">
        <v>37060</v>
      </c>
      <c r="Y131" s="291">
        <v>0</v>
      </c>
      <c r="Z131" s="290">
        <v>0</v>
      </c>
    </row>
    <row r="132" spans="15:26" ht="15.6" x14ac:dyDescent="0.25">
      <c r="O132" s="220" t="s">
        <v>194</v>
      </c>
      <c r="P132" s="219">
        <v>817</v>
      </c>
      <c r="Q132" s="218">
        <v>5</v>
      </c>
      <c r="R132" s="218">
        <v>3</v>
      </c>
      <c r="S132" s="217" t="s">
        <v>233</v>
      </c>
      <c r="T132" s="216" t="s">
        <v>1</v>
      </c>
      <c r="U132" s="210" t="s">
        <v>237</v>
      </c>
      <c r="V132" s="333"/>
      <c r="W132" s="334"/>
      <c r="X132" s="293">
        <v>348955.2</v>
      </c>
      <c r="Y132" s="293">
        <v>6677.08</v>
      </c>
      <c r="Z132" s="292">
        <v>6677.08</v>
      </c>
    </row>
    <row r="133" spans="15:26" ht="31.2" x14ac:dyDescent="0.25">
      <c r="O133" s="215" t="s">
        <v>158</v>
      </c>
      <c r="P133" s="214">
        <v>817</v>
      </c>
      <c r="Q133" s="213">
        <v>5</v>
      </c>
      <c r="R133" s="213">
        <v>3</v>
      </c>
      <c r="S133" s="212" t="s">
        <v>233</v>
      </c>
      <c r="T133" s="211">
        <v>200</v>
      </c>
      <c r="U133" s="210" t="s">
        <v>237</v>
      </c>
      <c r="V133" s="331"/>
      <c r="W133" s="332"/>
      <c r="X133" s="291">
        <v>348955.2</v>
      </c>
      <c r="Y133" s="291">
        <v>6677.08</v>
      </c>
      <c r="Z133" s="290">
        <v>6677.08</v>
      </c>
    </row>
    <row r="134" spans="15:26" ht="46.8" x14ac:dyDescent="0.25">
      <c r="O134" s="215" t="s">
        <v>159</v>
      </c>
      <c r="P134" s="214">
        <v>817</v>
      </c>
      <c r="Q134" s="213">
        <v>5</v>
      </c>
      <c r="R134" s="213">
        <v>3</v>
      </c>
      <c r="S134" s="212" t="s">
        <v>233</v>
      </c>
      <c r="T134" s="211">
        <v>240</v>
      </c>
      <c r="U134" s="210" t="s">
        <v>237</v>
      </c>
      <c r="V134" s="331"/>
      <c r="W134" s="332"/>
      <c r="X134" s="291">
        <v>348955.2</v>
      </c>
      <c r="Y134" s="291">
        <v>6677.08</v>
      </c>
      <c r="Z134" s="290">
        <v>6677.08</v>
      </c>
    </row>
    <row r="135" spans="15:26" ht="109.2" x14ac:dyDescent="0.25">
      <c r="O135" s="250" t="s">
        <v>283</v>
      </c>
      <c r="P135" s="249">
        <v>817</v>
      </c>
      <c r="Q135" s="248">
        <v>5</v>
      </c>
      <c r="R135" s="248">
        <v>3</v>
      </c>
      <c r="S135" s="247" t="s">
        <v>284</v>
      </c>
      <c r="T135" s="246" t="s">
        <v>1</v>
      </c>
      <c r="U135" s="240" t="s">
        <v>237</v>
      </c>
      <c r="V135" s="327"/>
      <c r="W135" s="328"/>
      <c r="X135" s="293">
        <v>662156.80000000005</v>
      </c>
      <c r="Y135" s="293">
        <v>0</v>
      </c>
      <c r="Z135" s="292">
        <v>0</v>
      </c>
    </row>
    <row r="136" spans="15:26" ht="31.2" x14ac:dyDescent="0.25">
      <c r="O136" s="245" t="s">
        <v>158</v>
      </c>
      <c r="P136" s="244">
        <v>817</v>
      </c>
      <c r="Q136" s="243">
        <v>5</v>
      </c>
      <c r="R136" s="243">
        <v>3</v>
      </c>
      <c r="S136" s="242" t="s">
        <v>284</v>
      </c>
      <c r="T136" s="241">
        <v>200</v>
      </c>
      <c r="U136" s="240" t="s">
        <v>237</v>
      </c>
      <c r="V136" s="329"/>
      <c r="W136" s="330"/>
      <c r="X136" s="291">
        <v>662156.80000000005</v>
      </c>
      <c r="Y136" s="291">
        <v>0</v>
      </c>
      <c r="Z136" s="290">
        <v>0</v>
      </c>
    </row>
    <row r="137" spans="15:26" ht="46.8" x14ac:dyDescent="0.25">
      <c r="O137" s="245" t="s">
        <v>159</v>
      </c>
      <c r="P137" s="244">
        <v>817</v>
      </c>
      <c r="Q137" s="243">
        <v>5</v>
      </c>
      <c r="R137" s="243">
        <v>3</v>
      </c>
      <c r="S137" s="242" t="s">
        <v>284</v>
      </c>
      <c r="T137" s="241">
        <v>240</v>
      </c>
      <c r="U137" s="240" t="s">
        <v>237</v>
      </c>
      <c r="V137" s="329"/>
      <c r="W137" s="330"/>
      <c r="X137" s="291">
        <v>662156.80000000005</v>
      </c>
      <c r="Y137" s="291">
        <v>0</v>
      </c>
      <c r="Z137" s="290">
        <v>0</v>
      </c>
    </row>
    <row r="138" spans="15:26" ht="109.2" x14ac:dyDescent="0.25">
      <c r="O138" s="220" t="s">
        <v>249</v>
      </c>
      <c r="P138" s="219">
        <v>817</v>
      </c>
      <c r="Q138" s="218">
        <v>5</v>
      </c>
      <c r="R138" s="218">
        <v>3</v>
      </c>
      <c r="S138" s="217" t="s">
        <v>250</v>
      </c>
      <c r="T138" s="216" t="s">
        <v>1</v>
      </c>
      <c r="U138" s="210" t="s">
        <v>237</v>
      </c>
      <c r="V138" s="333"/>
      <c r="W138" s="334"/>
      <c r="X138" s="293">
        <v>200000</v>
      </c>
      <c r="Y138" s="293">
        <v>0</v>
      </c>
      <c r="Z138" s="292">
        <v>0</v>
      </c>
    </row>
    <row r="139" spans="15:26" ht="31.2" x14ac:dyDescent="0.25">
      <c r="O139" s="215" t="s">
        <v>158</v>
      </c>
      <c r="P139" s="214">
        <v>817</v>
      </c>
      <c r="Q139" s="213">
        <v>5</v>
      </c>
      <c r="R139" s="213">
        <v>3</v>
      </c>
      <c r="S139" s="212" t="s">
        <v>250</v>
      </c>
      <c r="T139" s="211">
        <v>200</v>
      </c>
      <c r="U139" s="210" t="s">
        <v>237</v>
      </c>
      <c r="V139" s="331"/>
      <c r="W139" s="332"/>
      <c r="X139" s="291">
        <v>200000</v>
      </c>
      <c r="Y139" s="291">
        <v>0</v>
      </c>
      <c r="Z139" s="290">
        <v>0</v>
      </c>
    </row>
    <row r="140" spans="15:26" ht="46.8" x14ac:dyDescent="0.25">
      <c r="O140" s="215" t="s">
        <v>159</v>
      </c>
      <c r="P140" s="214">
        <v>817</v>
      </c>
      <c r="Q140" s="213">
        <v>5</v>
      </c>
      <c r="R140" s="213">
        <v>3</v>
      </c>
      <c r="S140" s="212" t="s">
        <v>250</v>
      </c>
      <c r="T140" s="211">
        <v>240</v>
      </c>
      <c r="U140" s="210" t="s">
        <v>237</v>
      </c>
      <c r="V140" s="331"/>
      <c r="W140" s="332"/>
      <c r="X140" s="291">
        <v>200000</v>
      </c>
      <c r="Y140" s="291">
        <v>0</v>
      </c>
      <c r="Z140" s="290">
        <v>0</v>
      </c>
    </row>
    <row r="141" spans="15:26" ht="15.6" x14ac:dyDescent="0.25">
      <c r="O141" s="220" t="s">
        <v>195</v>
      </c>
      <c r="P141" s="219">
        <v>817</v>
      </c>
      <c r="Q141" s="218">
        <v>8</v>
      </c>
      <c r="R141" s="218">
        <v>0</v>
      </c>
      <c r="S141" s="217" t="s">
        <v>1</v>
      </c>
      <c r="T141" s="216" t="s">
        <v>1</v>
      </c>
      <c r="U141" s="210">
        <v>0</v>
      </c>
      <c r="V141" s="333"/>
      <c r="W141" s="334"/>
      <c r="X141" s="293">
        <v>1010182</v>
      </c>
      <c r="Y141" s="293">
        <v>0</v>
      </c>
      <c r="Z141" s="292">
        <v>0</v>
      </c>
    </row>
    <row r="142" spans="15:26" ht="15.6" x14ac:dyDescent="0.25">
      <c r="O142" s="220" t="s">
        <v>196</v>
      </c>
      <c r="P142" s="219">
        <v>817</v>
      </c>
      <c r="Q142" s="218">
        <v>8</v>
      </c>
      <c r="R142" s="218">
        <v>1</v>
      </c>
      <c r="S142" s="217" t="s">
        <v>1</v>
      </c>
      <c r="T142" s="216" t="s">
        <v>1</v>
      </c>
      <c r="U142" s="210">
        <v>0</v>
      </c>
      <c r="V142" s="333"/>
      <c r="W142" s="334"/>
      <c r="X142" s="293">
        <v>1010182</v>
      </c>
      <c r="Y142" s="293">
        <v>0</v>
      </c>
      <c r="Z142" s="292">
        <v>0</v>
      </c>
    </row>
    <row r="143" spans="15:26" ht="31.2" x14ac:dyDescent="0.25">
      <c r="O143" s="220" t="s">
        <v>152</v>
      </c>
      <c r="P143" s="219">
        <v>817</v>
      </c>
      <c r="Q143" s="218">
        <v>8</v>
      </c>
      <c r="R143" s="218">
        <v>1</v>
      </c>
      <c r="S143" s="217" t="s">
        <v>205</v>
      </c>
      <c r="T143" s="216" t="s">
        <v>1</v>
      </c>
      <c r="U143" s="210" t="s">
        <v>237</v>
      </c>
      <c r="V143" s="333"/>
      <c r="W143" s="334"/>
      <c r="X143" s="293">
        <v>1010182</v>
      </c>
      <c r="Y143" s="293">
        <v>0</v>
      </c>
      <c r="Z143" s="292">
        <v>0</v>
      </c>
    </row>
    <row r="144" spans="15:26" ht="62.4" x14ac:dyDescent="0.25">
      <c r="O144" s="220" t="s">
        <v>129</v>
      </c>
      <c r="P144" s="219">
        <v>817</v>
      </c>
      <c r="Q144" s="218">
        <v>8</v>
      </c>
      <c r="R144" s="218">
        <v>1</v>
      </c>
      <c r="S144" s="217" t="s">
        <v>234</v>
      </c>
      <c r="T144" s="216" t="s">
        <v>1</v>
      </c>
      <c r="U144" s="210" t="s">
        <v>237</v>
      </c>
      <c r="V144" s="333"/>
      <c r="W144" s="334"/>
      <c r="X144" s="293">
        <v>1010182</v>
      </c>
      <c r="Y144" s="293">
        <v>0</v>
      </c>
      <c r="Z144" s="292">
        <v>0</v>
      </c>
    </row>
    <row r="145" spans="15:26" ht="15.6" x14ac:dyDescent="0.25">
      <c r="O145" s="215" t="s">
        <v>162</v>
      </c>
      <c r="P145" s="214">
        <v>817</v>
      </c>
      <c r="Q145" s="213">
        <v>8</v>
      </c>
      <c r="R145" s="213">
        <v>1</v>
      </c>
      <c r="S145" s="212" t="s">
        <v>234</v>
      </c>
      <c r="T145" s="211">
        <v>500</v>
      </c>
      <c r="U145" s="210" t="s">
        <v>237</v>
      </c>
      <c r="V145" s="331"/>
      <c r="W145" s="332"/>
      <c r="X145" s="291">
        <v>1010182</v>
      </c>
      <c r="Y145" s="291">
        <v>0</v>
      </c>
      <c r="Z145" s="290">
        <v>0</v>
      </c>
    </row>
    <row r="146" spans="15:26" ht="15.6" x14ac:dyDescent="0.25">
      <c r="O146" s="215" t="s">
        <v>163</v>
      </c>
      <c r="P146" s="214">
        <v>817</v>
      </c>
      <c r="Q146" s="213">
        <v>8</v>
      </c>
      <c r="R146" s="213">
        <v>1</v>
      </c>
      <c r="S146" s="212" t="s">
        <v>234</v>
      </c>
      <c r="T146" s="211">
        <v>540</v>
      </c>
      <c r="U146" s="210" t="s">
        <v>237</v>
      </c>
      <c r="V146" s="331"/>
      <c r="W146" s="332"/>
      <c r="X146" s="291">
        <v>1010182</v>
      </c>
      <c r="Y146" s="291">
        <v>0</v>
      </c>
      <c r="Z146" s="290">
        <v>0</v>
      </c>
    </row>
    <row r="147" spans="15:26" ht="15.6" x14ac:dyDescent="0.25">
      <c r="O147" s="220" t="s">
        <v>197</v>
      </c>
      <c r="P147" s="219">
        <v>817</v>
      </c>
      <c r="Q147" s="218">
        <v>10</v>
      </c>
      <c r="R147" s="218">
        <v>0</v>
      </c>
      <c r="S147" s="217" t="s">
        <v>1</v>
      </c>
      <c r="T147" s="216" t="s">
        <v>1</v>
      </c>
      <c r="U147" s="210">
        <v>0</v>
      </c>
      <c r="V147" s="333"/>
      <c r="W147" s="334"/>
      <c r="X147" s="293">
        <v>324933.48</v>
      </c>
      <c r="Y147" s="293">
        <v>324933.48</v>
      </c>
      <c r="Z147" s="292">
        <v>324933.48</v>
      </c>
    </row>
    <row r="148" spans="15:26" ht="15.6" x14ac:dyDescent="0.25">
      <c r="O148" s="220" t="s">
        <v>198</v>
      </c>
      <c r="P148" s="219">
        <v>817</v>
      </c>
      <c r="Q148" s="218">
        <v>10</v>
      </c>
      <c r="R148" s="218">
        <v>1</v>
      </c>
      <c r="S148" s="217" t="s">
        <v>1</v>
      </c>
      <c r="T148" s="216" t="s">
        <v>1</v>
      </c>
      <c r="U148" s="210">
        <v>0</v>
      </c>
      <c r="V148" s="333"/>
      <c r="W148" s="334"/>
      <c r="X148" s="293">
        <v>324933.48</v>
      </c>
      <c r="Y148" s="293">
        <v>324933.48</v>
      </c>
      <c r="Z148" s="292">
        <v>324933.48</v>
      </c>
    </row>
    <row r="149" spans="15:26" ht="31.2" x14ac:dyDescent="0.25">
      <c r="O149" s="220" t="s">
        <v>152</v>
      </c>
      <c r="P149" s="219">
        <v>817</v>
      </c>
      <c r="Q149" s="218">
        <v>10</v>
      </c>
      <c r="R149" s="218">
        <v>1</v>
      </c>
      <c r="S149" s="217" t="s">
        <v>205</v>
      </c>
      <c r="T149" s="216" t="s">
        <v>1</v>
      </c>
      <c r="U149" s="210" t="s">
        <v>237</v>
      </c>
      <c r="V149" s="333"/>
      <c r="W149" s="334"/>
      <c r="X149" s="293">
        <v>324933.48</v>
      </c>
      <c r="Y149" s="293">
        <v>324933.48</v>
      </c>
      <c r="Z149" s="292">
        <v>324933.48</v>
      </c>
    </row>
    <row r="150" spans="15:26" ht="31.2" x14ac:dyDescent="0.25">
      <c r="O150" s="220" t="s">
        <v>130</v>
      </c>
      <c r="P150" s="219">
        <v>817</v>
      </c>
      <c r="Q150" s="218">
        <v>10</v>
      </c>
      <c r="R150" s="218">
        <v>1</v>
      </c>
      <c r="S150" s="217" t="s">
        <v>131</v>
      </c>
      <c r="T150" s="216" t="s">
        <v>1</v>
      </c>
      <c r="U150" s="210" t="s">
        <v>237</v>
      </c>
      <c r="V150" s="333"/>
      <c r="W150" s="334"/>
      <c r="X150" s="293">
        <v>324933.48</v>
      </c>
      <c r="Y150" s="293">
        <v>324933.48</v>
      </c>
      <c r="Z150" s="292">
        <v>324933.48</v>
      </c>
    </row>
    <row r="151" spans="15:26" ht="31.2" x14ac:dyDescent="0.25">
      <c r="O151" s="215" t="s">
        <v>199</v>
      </c>
      <c r="P151" s="214">
        <v>817</v>
      </c>
      <c r="Q151" s="213">
        <v>10</v>
      </c>
      <c r="R151" s="213">
        <v>1</v>
      </c>
      <c r="S151" s="212" t="s">
        <v>131</v>
      </c>
      <c r="T151" s="211">
        <v>300</v>
      </c>
      <c r="U151" s="210" t="s">
        <v>237</v>
      </c>
      <c r="V151" s="331"/>
      <c r="W151" s="332"/>
      <c r="X151" s="291">
        <v>324933.48</v>
      </c>
      <c r="Y151" s="291">
        <v>324933.48</v>
      </c>
      <c r="Z151" s="290">
        <v>324933.48</v>
      </c>
    </row>
    <row r="152" spans="15:26" ht="31.2" x14ac:dyDescent="0.25">
      <c r="O152" s="215" t="s">
        <v>200</v>
      </c>
      <c r="P152" s="214">
        <v>817</v>
      </c>
      <c r="Q152" s="213">
        <v>10</v>
      </c>
      <c r="R152" s="213">
        <v>1</v>
      </c>
      <c r="S152" s="212" t="s">
        <v>131</v>
      </c>
      <c r="T152" s="211">
        <v>310</v>
      </c>
      <c r="U152" s="210" t="s">
        <v>237</v>
      </c>
      <c r="V152" s="331"/>
      <c r="W152" s="332"/>
      <c r="X152" s="291">
        <v>324933.48</v>
      </c>
      <c r="Y152" s="291">
        <v>324933.48</v>
      </c>
      <c r="Z152" s="290">
        <v>324933.48</v>
      </c>
    </row>
    <row r="153" spans="15:26" ht="15.6" x14ac:dyDescent="0.25">
      <c r="O153" s="220" t="s">
        <v>201</v>
      </c>
      <c r="P153" s="219">
        <v>817</v>
      </c>
      <c r="Q153" s="218">
        <v>11</v>
      </c>
      <c r="R153" s="218">
        <v>0</v>
      </c>
      <c r="S153" s="217" t="s">
        <v>1</v>
      </c>
      <c r="T153" s="216" t="s">
        <v>1</v>
      </c>
      <c r="U153" s="210">
        <v>0</v>
      </c>
      <c r="V153" s="333"/>
      <c r="W153" s="334"/>
      <c r="X153" s="293">
        <v>50000</v>
      </c>
      <c r="Y153" s="293">
        <v>0</v>
      </c>
      <c r="Z153" s="292">
        <v>0</v>
      </c>
    </row>
    <row r="154" spans="15:26" ht="15.6" x14ac:dyDescent="0.25">
      <c r="O154" s="220" t="s">
        <v>202</v>
      </c>
      <c r="P154" s="219">
        <v>817</v>
      </c>
      <c r="Q154" s="218">
        <v>11</v>
      </c>
      <c r="R154" s="218">
        <v>2</v>
      </c>
      <c r="S154" s="217" t="s">
        <v>1</v>
      </c>
      <c r="T154" s="216" t="s">
        <v>1</v>
      </c>
      <c r="U154" s="210">
        <v>0</v>
      </c>
      <c r="V154" s="333"/>
      <c r="W154" s="334"/>
      <c r="X154" s="293">
        <v>50000</v>
      </c>
      <c r="Y154" s="293">
        <v>0</v>
      </c>
      <c r="Z154" s="292">
        <v>0</v>
      </c>
    </row>
    <row r="155" spans="15:26" ht="31.2" x14ac:dyDescent="0.25">
      <c r="O155" s="220" t="s">
        <v>152</v>
      </c>
      <c r="P155" s="219">
        <v>817</v>
      </c>
      <c r="Q155" s="218">
        <v>11</v>
      </c>
      <c r="R155" s="218">
        <v>2</v>
      </c>
      <c r="S155" s="217" t="s">
        <v>205</v>
      </c>
      <c r="T155" s="216" t="s">
        <v>1</v>
      </c>
      <c r="U155" s="210" t="s">
        <v>237</v>
      </c>
      <c r="V155" s="333"/>
      <c r="W155" s="334"/>
      <c r="X155" s="293">
        <v>50000</v>
      </c>
      <c r="Y155" s="293">
        <v>0</v>
      </c>
      <c r="Z155" s="292">
        <v>0</v>
      </c>
    </row>
    <row r="156" spans="15:26" ht="124.8" x14ac:dyDescent="0.25">
      <c r="O156" s="220" t="s">
        <v>132</v>
      </c>
      <c r="P156" s="219">
        <v>817</v>
      </c>
      <c r="Q156" s="218">
        <v>11</v>
      </c>
      <c r="R156" s="218">
        <v>2</v>
      </c>
      <c r="S156" s="217" t="s">
        <v>235</v>
      </c>
      <c r="T156" s="216" t="s">
        <v>1</v>
      </c>
      <c r="U156" s="210" t="s">
        <v>237</v>
      </c>
      <c r="V156" s="333"/>
      <c r="W156" s="334"/>
      <c r="X156" s="293">
        <v>50000</v>
      </c>
      <c r="Y156" s="293">
        <v>0</v>
      </c>
      <c r="Z156" s="292">
        <v>0</v>
      </c>
    </row>
    <row r="157" spans="15:26" ht="15.6" x14ac:dyDescent="0.25">
      <c r="O157" s="215" t="s">
        <v>162</v>
      </c>
      <c r="P157" s="214">
        <v>817</v>
      </c>
      <c r="Q157" s="213">
        <v>11</v>
      </c>
      <c r="R157" s="213">
        <v>2</v>
      </c>
      <c r="S157" s="212" t="s">
        <v>235</v>
      </c>
      <c r="T157" s="211">
        <v>500</v>
      </c>
      <c r="U157" s="210" t="s">
        <v>237</v>
      </c>
      <c r="V157" s="331"/>
      <c r="W157" s="332"/>
      <c r="X157" s="291">
        <v>50000</v>
      </c>
      <c r="Y157" s="291">
        <v>0</v>
      </c>
      <c r="Z157" s="290">
        <v>0</v>
      </c>
    </row>
    <row r="158" spans="15:26" ht="15.6" x14ac:dyDescent="0.25">
      <c r="O158" s="215" t="s">
        <v>163</v>
      </c>
      <c r="P158" s="214">
        <v>817</v>
      </c>
      <c r="Q158" s="213">
        <v>11</v>
      </c>
      <c r="R158" s="213">
        <v>2</v>
      </c>
      <c r="S158" s="212" t="s">
        <v>235</v>
      </c>
      <c r="T158" s="211">
        <v>540</v>
      </c>
      <c r="U158" s="210" t="s">
        <v>237</v>
      </c>
      <c r="V158" s="331"/>
      <c r="W158" s="332"/>
      <c r="X158" s="291">
        <v>50000</v>
      </c>
      <c r="Y158" s="291">
        <v>0</v>
      </c>
      <c r="Z158" s="290">
        <v>0</v>
      </c>
    </row>
    <row r="159" spans="15:26" ht="15.6" x14ac:dyDescent="0.25">
      <c r="O159" s="220" t="s">
        <v>203</v>
      </c>
      <c r="P159" s="219">
        <v>817</v>
      </c>
      <c r="Q159" s="218">
        <v>99</v>
      </c>
      <c r="R159" s="218">
        <v>0</v>
      </c>
      <c r="S159" s="217" t="s">
        <v>1</v>
      </c>
      <c r="T159" s="216" t="s">
        <v>1</v>
      </c>
      <c r="U159" s="210">
        <v>0</v>
      </c>
      <c r="V159" s="333"/>
      <c r="W159" s="334"/>
      <c r="X159" s="293">
        <v>0</v>
      </c>
      <c r="Y159" s="293">
        <v>141192.75</v>
      </c>
      <c r="Z159" s="292">
        <v>293847.5</v>
      </c>
    </row>
    <row r="160" spans="15:26" ht="15.6" x14ac:dyDescent="0.25">
      <c r="O160" s="220" t="s">
        <v>203</v>
      </c>
      <c r="P160" s="219">
        <v>817</v>
      </c>
      <c r="Q160" s="218">
        <v>99</v>
      </c>
      <c r="R160" s="218">
        <v>99</v>
      </c>
      <c r="S160" s="217" t="s">
        <v>1</v>
      </c>
      <c r="T160" s="216" t="s">
        <v>1</v>
      </c>
      <c r="U160" s="210">
        <v>0</v>
      </c>
      <c r="V160" s="333"/>
      <c r="W160" s="334"/>
      <c r="X160" s="293">
        <v>0</v>
      </c>
      <c r="Y160" s="293">
        <v>141192.75</v>
      </c>
      <c r="Z160" s="292">
        <v>293847.5</v>
      </c>
    </row>
    <row r="161" spans="15:26" ht="31.2" x14ac:dyDescent="0.25">
      <c r="O161" s="220" t="s">
        <v>152</v>
      </c>
      <c r="P161" s="219">
        <v>817</v>
      </c>
      <c r="Q161" s="218">
        <v>99</v>
      </c>
      <c r="R161" s="218">
        <v>99</v>
      </c>
      <c r="S161" s="217" t="s">
        <v>205</v>
      </c>
      <c r="T161" s="216" t="s">
        <v>1</v>
      </c>
      <c r="U161" s="210" t="s">
        <v>237</v>
      </c>
      <c r="V161" s="333"/>
      <c r="W161" s="334"/>
      <c r="X161" s="293">
        <v>0</v>
      </c>
      <c r="Y161" s="293">
        <v>141192.75</v>
      </c>
      <c r="Z161" s="292">
        <v>293847.5</v>
      </c>
    </row>
    <row r="162" spans="15:26" ht="15.6" x14ac:dyDescent="0.25">
      <c r="O162" s="220" t="s">
        <v>203</v>
      </c>
      <c r="P162" s="219">
        <v>817</v>
      </c>
      <c r="Q162" s="218">
        <v>99</v>
      </c>
      <c r="R162" s="218">
        <v>99</v>
      </c>
      <c r="S162" s="217" t="s">
        <v>236</v>
      </c>
      <c r="T162" s="216" t="s">
        <v>1</v>
      </c>
      <c r="U162" s="210" t="s">
        <v>237</v>
      </c>
      <c r="V162" s="333"/>
      <c r="W162" s="334"/>
      <c r="X162" s="293">
        <v>0</v>
      </c>
      <c r="Y162" s="293">
        <v>141192.75</v>
      </c>
      <c r="Z162" s="292">
        <v>293847.5</v>
      </c>
    </row>
    <row r="163" spans="15:26" ht="15.6" x14ac:dyDescent="0.25">
      <c r="O163" s="215" t="s">
        <v>203</v>
      </c>
      <c r="P163" s="214">
        <v>817</v>
      </c>
      <c r="Q163" s="213">
        <v>99</v>
      </c>
      <c r="R163" s="213">
        <v>99</v>
      </c>
      <c r="S163" s="212" t="s">
        <v>236</v>
      </c>
      <c r="T163" s="211">
        <v>900</v>
      </c>
      <c r="U163" s="210" t="s">
        <v>237</v>
      </c>
      <c r="V163" s="331"/>
      <c r="W163" s="332"/>
      <c r="X163" s="291">
        <v>0</v>
      </c>
      <c r="Y163" s="291">
        <v>141192.75</v>
      </c>
      <c r="Z163" s="290">
        <v>293847.5</v>
      </c>
    </row>
    <row r="164" spans="15:26" ht="15.6" x14ac:dyDescent="0.25">
      <c r="O164" s="215" t="s">
        <v>203</v>
      </c>
      <c r="P164" s="214">
        <v>817</v>
      </c>
      <c r="Q164" s="213">
        <v>99</v>
      </c>
      <c r="R164" s="213">
        <v>99</v>
      </c>
      <c r="S164" s="212" t="s">
        <v>236</v>
      </c>
      <c r="T164" s="211">
        <v>990</v>
      </c>
      <c r="U164" s="210" t="s">
        <v>237</v>
      </c>
      <c r="V164" s="331"/>
      <c r="W164" s="332"/>
      <c r="X164" s="291">
        <v>0</v>
      </c>
      <c r="Y164" s="291">
        <v>141192.75</v>
      </c>
      <c r="Z164" s="290">
        <v>293847.5</v>
      </c>
    </row>
    <row r="165" spans="15:26" ht="15.6" x14ac:dyDescent="0.25">
      <c r="O165" s="209" t="s">
        <v>47</v>
      </c>
      <c r="P165" s="208"/>
      <c r="Q165" s="208"/>
      <c r="R165" s="208"/>
      <c r="S165" s="208"/>
      <c r="T165" s="208"/>
      <c r="U165" s="208"/>
      <c r="V165" s="207"/>
      <c r="W165" s="206"/>
      <c r="X165" s="294">
        <v>9942146.9399999995</v>
      </c>
      <c r="Y165" s="294">
        <v>8792704</v>
      </c>
      <c r="Z165" s="295">
        <v>13586919</v>
      </c>
    </row>
  </sheetData>
  <mergeCells count="165">
    <mergeCell ref="V16:W16"/>
    <mergeCell ref="B14:L14"/>
    <mergeCell ref="AB14:AD14"/>
    <mergeCell ref="Y1:AA4"/>
    <mergeCell ref="O6:Z6"/>
    <mergeCell ref="O9:O10"/>
    <mergeCell ref="P9:P10"/>
    <mergeCell ref="Q9:Q10"/>
    <mergeCell ref="R9:R10"/>
    <mergeCell ref="S9:S10"/>
    <mergeCell ref="T9:T10"/>
    <mergeCell ref="V9:V10"/>
    <mergeCell ref="X9:X10"/>
    <mergeCell ref="Y9:Y10"/>
    <mergeCell ref="Z9:Z10"/>
    <mergeCell ref="B12:L12"/>
    <mergeCell ref="AB12:AD12"/>
    <mergeCell ref="B13:L13"/>
    <mergeCell ref="AB13:AD13"/>
    <mergeCell ref="V12:W12"/>
    <mergeCell ref="V13:W13"/>
    <mergeCell ref="V72:W72"/>
    <mergeCell ref="V86:W86"/>
    <mergeCell ref="V141:W141"/>
    <mergeCell ref="V147:W147"/>
    <mergeCell ref="V153:W153"/>
    <mergeCell ref="V148:W148"/>
    <mergeCell ref="V143:W143"/>
    <mergeCell ref="V124:W124"/>
    <mergeCell ref="V127:W127"/>
    <mergeCell ref="V122:W122"/>
    <mergeCell ref="V125:W125"/>
    <mergeCell ref="V130:W130"/>
    <mergeCell ref="V133:W133"/>
    <mergeCell ref="V139:W139"/>
    <mergeCell ref="V131:W131"/>
    <mergeCell ref="V134:W134"/>
    <mergeCell ref="V145:W145"/>
    <mergeCell ref="V151:W151"/>
    <mergeCell ref="V138:W138"/>
    <mergeCell ref="V128:W128"/>
    <mergeCell ref="V110:W110"/>
    <mergeCell ref="V89:W89"/>
    <mergeCell ref="V93:W93"/>
    <mergeCell ref="V82:W82"/>
    <mergeCell ref="V159:W159"/>
    <mergeCell ref="V14:W14"/>
    <mergeCell ref="V19:W19"/>
    <mergeCell ref="V34:W34"/>
    <mergeCell ref="V39:W39"/>
    <mergeCell ref="V47:W47"/>
    <mergeCell ref="V55:W55"/>
    <mergeCell ref="V60:W60"/>
    <mergeCell ref="V48:W48"/>
    <mergeCell ref="V56:W56"/>
    <mergeCell ref="V104:W104"/>
    <mergeCell ref="V114:W114"/>
    <mergeCell ref="V142:W142"/>
    <mergeCell ref="V115:W115"/>
    <mergeCell ref="V119:W119"/>
    <mergeCell ref="V154:W154"/>
    <mergeCell ref="V116:W116"/>
    <mergeCell ref="V120:W120"/>
    <mergeCell ref="V118:W118"/>
    <mergeCell ref="V144:W144"/>
    <mergeCell ref="V140:W140"/>
    <mergeCell ref="V123:W123"/>
    <mergeCell ref="V74:W74"/>
    <mergeCell ref="V78:W78"/>
    <mergeCell ref="V80:W80"/>
    <mergeCell ref="V77:W77"/>
    <mergeCell ref="V88:W88"/>
    <mergeCell ref="V85:W85"/>
    <mergeCell ref="V160:W160"/>
    <mergeCell ref="V15:W15"/>
    <mergeCell ref="V20:W20"/>
    <mergeCell ref="V35:W35"/>
    <mergeCell ref="V61:W61"/>
    <mergeCell ref="V65:W65"/>
    <mergeCell ref="V73:W73"/>
    <mergeCell ref="V69:W69"/>
    <mergeCell ref="V67:W67"/>
    <mergeCell ref="V81:W81"/>
    <mergeCell ref="V87:W87"/>
    <mergeCell ref="V83:W83"/>
    <mergeCell ref="V84:W84"/>
    <mergeCell ref="V91:W91"/>
    <mergeCell ref="V105:W105"/>
    <mergeCell ref="V109:W109"/>
    <mergeCell ref="V106:W106"/>
    <mergeCell ref="V57:W57"/>
    <mergeCell ref="V62:W62"/>
    <mergeCell ref="V54:W54"/>
    <mergeCell ref="V66:W66"/>
    <mergeCell ref="V63:W63"/>
    <mergeCell ref="V59:W59"/>
    <mergeCell ref="V64:W64"/>
    <mergeCell ref="V68:W68"/>
    <mergeCell ref="V71:W71"/>
    <mergeCell ref="V70:W70"/>
    <mergeCell ref="V45:W45"/>
    <mergeCell ref="V51:W51"/>
    <mergeCell ref="V53:W53"/>
    <mergeCell ref="V50:W50"/>
    <mergeCell ref="V52:W52"/>
    <mergeCell ref="V132:W132"/>
    <mergeCell ref="V162:W162"/>
    <mergeCell ref="V17:W17"/>
    <mergeCell ref="V22:W22"/>
    <mergeCell ref="V24:W24"/>
    <mergeCell ref="V58:W58"/>
    <mergeCell ref="V32:W32"/>
    <mergeCell ref="V37:W37"/>
    <mergeCell ref="V42:W42"/>
    <mergeCell ref="V33:W33"/>
    <mergeCell ref="V75:W75"/>
    <mergeCell ref="V79:W79"/>
    <mergeCell ref="V76:W76"/>
    <mergeCell ref="V107:W107"/>
    <mergeCell ref="V111:W111"/>
    <mergeCell ref="V117:W117"/>
    <mergeCell ref="V108:W108"/>
    <mergeCell ref="V112:W112"/>
    <mergeCell ref="V18:W18"/>
    <mergeCell ref="V23:W23"/>
    <mergeCell ref="V25:W25"/>
    <mergeCell ref="V27:W27"/>
    <mergeCell ref="V46:W46"/>
    <mergeCell ref="V40:W40"/>
    <mergeCell ref="V21:W21"/>
    <mergeCell ref="V28:W28"/>
    <mergeCell ref="V31:W31"/>
    <mergeCell ref="V29:W29"/>
    <mergeCell ref="V30:W30"/>
    <mergeCell ref="V36:W36"/>
    <mergeCell ref="V41:W41"/>
    <mergeCell ref="V49:W49"/>
    <mergeCell ref="V44:W44"/>
    <mergeCell ref="V43:W43"/>
    <mergeCell ref="V26:W26"/>
    <mergeCell ref="V38:W38"/>
    <mergeCell ref="V135:W135"/>
    <mergeCell ref="V137:W137"/>
    <mergeCell ref="V136:W136"/>
    <mergeCell ref="V164:W164"/>
    <mergeCell ref="V90:W90"/>
    <mergeCell ref="V94:W94"/>
    <mergeCell ref="V97:W97"/>
    <mergeCell ref="V157:W157"/>
    <mergeCell ref="V146:W146"/>
    <mergeCell ref="V152:W152"/>
    <mergeCell ref="V163:W163"/>
    <mergeCell ref="V121:W121"/>
    <mergeCell ref="V161:W161"/>
    <mergeCell ref="V150:W150"/>
    <mergeCell ref="V156:W156"/>
    <mergeCell ref="V96:W96"/>
    <mergeCell ref="V149:W149"/>
    <mergeCell ref="V155:W155"/>
    <mergeCell ref="V92:W92"/>
    <mergeCell ref="V95:W95"/>
    <mergeCell ref="V126:W126"/>
    <mergeCell ref="V129:W129"/>
    <mergeCell ref="V113:W113"/>
    <mergeCell ref="V158:W158"/>
  </mergeCells>
  <pageMargins left="0.98425196850393704" right="0.39370078740157483" top="0.78740157480314965" bottom="0.78740157480314965" header="0.51181102362204722" footer="0.51181102362204722"/>
  <pageSetup paperSize="9" scale="5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D6" sqref="D6"/>
    </sheetView>
  </sheetViews>
  <sheetFormatPr defaultRowHeight="14.4" x14ac:dyDescent="0.3"/>
  <cols>
    <col min="1" max="1" width="29.109375" customWidth="1"/>
    <col min="2" max="2" width="33" customWidth="1"/>
    <col min="3" max="3" width="17.5546875" customWidth="1"/>
    <col min="4" max="4" width="15.109375" bestFit="1" customWidth="1"/>
    <col min="5" max="5" width="19.88671875" customWidth="1"/>
  </cols>
  <sheetData>
    <row r="1" spans="1:5" ht="15.6" x14ac:dyDescent="0.3">
      <c r="A1" s="131"/>
      <c r="B1" s="131"/>
      <c r="C1" s="132"/>
      <c r="D1" s="132"/>
      <c r="E1" s="133" t="s">
        <v>134</v>
      </c>
    </row>
    <row r="2" spans="1:5" ht="51" customHeight="1" x14ac:dyDescent="0.3">
      <c r="A2" s="131"/>
      <c r="B2" s="344" t="s">
        <v>294</v>
      </c>
      <c r="C2" s="344"/>
      <c r="D2" s="344"/>
      <c r="E2" s="344"/>
    </row>
    <row r="3" spans="1:5" ht="20.25" customHeight="1" x14ac:dyDescent="0.3">
      <c r="A3" s="134"/>
      <c r="B3" s="344"/>
      <c r="C3" s="344"/>
      <c r="D3" s="344"/>
      <c r="E3" s="344"/>
    </row>
    <row r="4" spans="1:5" x14ac:dyDescent="0.3">
      <c r="A4" s="345" t="s">
        <v>259</v>
      </c>
      <c r="B4" s="345"/>
      <c r="C4" s="345"/>
      <c r="D4" s="345"/>
      <c r="E4" s="345"/>
    </row>
    <row r="5" spans="1:5" ht="23.25" customHeight="1" x14ac:dyDescent="0.3">
      <c r="A5" s="346"/>
      <c r="B5" s="346"/>
      <c r="C5" s="346"/>
      <c r="D5" s="346"/>
      <c r="E5" s="346"/>
    </row>
    <row r="6" spans="1:5" ht="18" x14ac:dyDescent="0.35">
      <c r="A6" s="135"/>
      <c r="B6" s="135"/>
      <c r="C6" s="135"/>
      <c r="D6" s="135"/>
      <c r="E6" s="135"/>
    </row>
    <row r="7" spans="1:5" ht="15.6" x14ac:dyDescent="0.3">
      <c r="A7" s="136"/>
      <c r="B7" s="136"/>
      <c r="C7" s="137"/>
      <c r="D7" s="132"/>
      <c r="E7" s="131" t="s">
        <v>34</v>
      </c>
    </row>
    <row r="8" spans="1:5" x14ac:dyDescent="0.3">
      <c r="A8" s="347" t="s">
        <v>35</v>
      </c>
      <c r="B8" s="347" t="s">
        <v>36</v>
      </c>
      <c r="C8" s="350" t="s">
        <v>37</v>
      </c>
      <c r="D8" s="351"/>
      <c r="E8" s="352"/>
    </row>
    <row r="9" spans="1:5" x14ac:dyDescent="0.3">
      <c r="A9" s="348"/>
      <c r="B9" s="348"/>
      <c r="C9" s="353"/>
      <c r="D9" s="354"/>
      <c r="E9" s="355"/>
    </row>
    <row r="10" spans="1:5" x14ac:dyDescent="0.3">
      <c r="A10" s="348"/>
      <c r="B10" s="348"/>
      <c r="C10" s="353"/>
      <c r="D10" s="354"/>
      <c r="E10" s="355"/>
    </row>
    <row r="11" spans="1:5" x14ac:dyDescent="0.3">
      <c r="A11" s="348"/>
      <c r="B11" s="348"/>
      <c r="C11" s="353"/>
      <c r="D11" s="354"/>
      <c r="E11" s="355"/>
    </row>
    <row r="12" spans="1:5" x14ac:dyDescent="0.3">
      <c r="A12" s="348"/>
      <c r="B12" s="348"/>
      <c r="C12" s="353"/>
      <c r="D12" s="354"/>
      <c r="E12" s="355"/>
    </row>
    <row r="13" spans="1:5" x14ac:dyDescent="0.3">
      <c r="A13" s="348"/>
      <c r="B13" s="348"/>
      <c r="C13" s="356"/>
      <c r="D13" s="357"/>
      <c r="E13" s="358"/>
    </row>
    <row r="14" spans="1:5" ht="75.75" customHeight="1" x14ac:dyDescent="0.3">
      <c r="A14" s="349"/>
      <c r="B14" s="349"/>
      <c r="C14" s="138" t="s">
        <v>52</v>
      </c>
      <c r="D14" s="139" t="s">
        <v>122</v>
      </c>
      <c r="E14" s="138" t="s">
        <v>277</v>
      </c>
    </row>
    <row r="15" spans="1:5" ht="15.6" x14ac:dyDescent="0.3">
      <c r="A15" s="140">
        <v>1</v>
      </c>
      <c r="B15" s="140">
        <v>2</v>
      </c>
      <c r="C15" s="141">
        <v>3</v>
      </c>
      <c r="D15" s="139">
        <v>4</v>
      </c>
      <c r="E15" s="139">
        <v>5</v>
      </c>
    </row>
    <row r="16" spans="1:5" ht="31.2" x14ac:dyDescent="0.3">
      <c r="A16" s="82" t="s">
        <v>151</v>
      </c>
      <c r="B16" s="82" t="s">
        <v>135</v>
      </c>
      <c r="C16" s="142">
        <f>C17</f>
        <v>77700.519999999553</v>
      </c>
      <c r="D16" s="142">
        <f t="shared" ref="D16:E16" si="0">D17</f>
        <v>0</v>
      </c>
      <c r="E16" s="142">
        <f t="shared" si="0"/>
        <v>0</v>
      </c>
    </row>
    <row r="17" spans="1:5" ht="31.2" x14ac:dyDescent="0.3">
      <c r="A17" s="143" t="s">
        <v>150</v>
      </c>
      <c r="B17" s="143" t="s">
        <v>136</v>
      </c>
      <c r="C17" s="142">
        <f>C18+C19</f>
        <v>77700.519999999553</v>
      </c>
      <c r="D17" s="142">
        <f t="shared" ref="D17:E17" si="1">D18+D19</f>
        <v>0</v>
      </c>
      <c r="E17" s="142">
        <f t="shared" si="1"/>
        <v>0</v>
      </c>
    </row>
    <row r="18" spans="1:5" ht="46.8" x14ac:dyDescent="0.3">
      <c r="A18" s="82" t="s">
        <v>148</v>
      </c>
      <c r="B18" s="82" t="s">
        <v>137</v>
      </c>
      <c r="C18" s="144">
        <f>-доходы!D42</f>
        <v>-9864446.4199999999</v>
      </c>
      <c r="D18" s="144">
        <f>-доходы!E42</f>
        <v>-8792704</v>
      </c>
      <c r="E18" s="144">
        <f>-доходы!F42</f>
        <v>-13586919</v>
      </c>
    </row>
    <row r="19" spans="1:5" ht="46.8" x14ac:dyDescent="0.3">
      <c r="A19" s="82" t="s">
        <v>149</v>
      </c>
      <c r="B19" s="82" t="s">
        <v>138</v>
      </c>
      <c r="C19" s="145">
        <f>'п2 распред.'!V168</f>
        <v>9942146.9399999995</v>
      </c>
      <c r="D19" s="144">
        <f>'п2 распред.'!X168</f>
        <v>8792704</v>
      </c>
      <c r="E19" s="144">
        <f>'п2 распред.'!Y168</f>
        <v>13586919</v>
      </c>
    </row>
    <row r="20" spans="1:5" ht="15.6" x14ac:dyDescent="0.3">
      <c r="A20" s="342" t="s">
        <v>139</v>
      </c>
      <c r="B20" s="343"/>
      <c r="C20" s="146">
        <f>C16</f>
        <v>77700.519999999553</v>
      </c>
      <c r="D20" s="146">
        <f t="shared" ref="D20:E20" si="2">D16</f>
        <v>0</v>
      </c>
      <c r="E20" s="146">
        <f t="shared" si="2"/>
        <v>0</v>
      </c>
    </row>
  </sheetData>
  <mergeCells count="6">
    <mergeCell ref="A20:B20"/>
    <mergeCell ref="B2:E3"/>
    <mergeCell ref="A4:E5"/>
    <mergeCell ref="A8:A14"/>
    <mergeCell ref="B8:B14"/>
    <mergeCell ref="C8:E13"/>
  </mergeCells>
  <pageMargins left="0.70866141732283472" right="0.70866141732283472" top="0.74803149606299213" bottom="0.74803149606299213" header="0.31496062992125984" footer="0.31496062992125984"/>
  <pageSetup paperSize="9" scale="76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view="pageBreakPreview" zoomScale="110" zoomScaleSheetLayoutView="110" workbookViewId="0">
      <selection activeCell="G2" sqref="G2:I2"/>
    </sheetView>
  </sheetViews>
  <sheetFormatPr defaultRowHeight="13.2" x14ac:dyDescent="0.25"/>
  <cols>
    <col min="1" max="1" width="28.44140625" style="52" customWidth="1"/>
    <col min="2" max="2" width="6.88671875" style="52" customWidth="1"/>
    <col min="3" max="3" width="5.88671875" style="52" customWidth="1"/>
    <col min="4" max="4" width="6.44140625" style="52" customWidth="1"/>
    <col min="5" max="5" width="15" style="52" bestFit="1" customWidth="1"/>
    <col min="6" max="6" width="6.33203125" style="52" customWidth="1"/>
    <col min="7" max="7" width="17.109375" style="52" customWidth="1"/>
    <col min="8" max="9" width="14" style="52" customWidth="1"/>
    <col min="10" max="256" width="9.109375" style="52"/>
    <col min="257" max="257" width="26.109375" style="52" customWidth="1"/>
    <col min="258" max="258" width="6.88671875" style="52" customWidth="1"/>
    <col min="259" max="259" width="5.88671875" style="52" customWidth="1"/>
    <col min="260" max="260" width="6.44140625" style="52" customWidth="1"/>
    <col min="261" max="261" width="13.88671875" style="52" customWidth="1"/>
    <col min="262" max="262" width="6.33203125" style="52" customWidth="1"/>
    <col min="263" max="263" width="17.109375" style="52" customWidth="1"/>
    <col min="264" max="265" width="14" style="52" customWidth="1"/>
    <col min="266" max="512" width="9.109375" style="52"/>
    <col min="513" max="513" width="26.109375" style="52" customWidth="1"/>
    <col min="514" max="514" width="6.88671875" style="52" customWidth="1"/>
    <col min="515" max="515" width="5.88671875" style="52" customWidth="1"/>
    <col min="516" max="516" width="6.44140625" style="52" customWidth="1"/>
    <col min="517" max="517" width="13.88671875" style="52" customWidth="1"/>
    <col min="518" max="518" width="6.33203125" style="52" customWidth="1"/>
    <col min="519" max="519" width="17.109375" style="52" customWidth="1"/>
    <col min="520" max="521" width="14" style="52" customWidth="1"/>
    <col min="522" max="768" width="9.109375" style="52"/>
    <col min="769" max="769" width="26.109375" style="52" customWidth="1"/>
    <col min="770" max="770" width="6.88671875" style="52" customWidth="1"/>
    <col min="771" max="771" width="5.88671875" style="52" customWidth="1"/>
    <col min="772" max="772" width="6.44140625" style="52" customWidth="1"/>
    <col min="773" max="773" width="13.88671875" style="52" customWidth="1"/>
    <col min="774" max="774" width="6.33203125" style="52" customWidth="1"/>
    <col min="775" max="775" width="17.109375" style="52" customWidth="1"/>
    <col min="776" max="777" width="14" style="52" customWidth="1"/>
    <col min="778" max="1024" width="9.109375" style="52"/>
    <col min="1025" max="1025" width="26.109375" style="52" customWidth="1"/>
    <col min="1026" max="1026" width="6.88671875" style="52" customWidth="1"/>
    <col min="1027" max="1027" width="5.88671875" style="52" customWidth="1"/>
    <col min="1028" max="1028" width="6.44140625" style="52" customWidth="1"/>
    <col min="1029" max="1029" width="13.88671875" style="52" customWidth="1"/>
    <col min="1030" max="1030" width="6.33203125" style="52" customWidth="1"/>
    <col min="1031" max="1031" width="17.109375" style="52" customWidth="1"/>
    <col min="1032" max="1033" width="14" style="52" customWidth="1"/>
    <col min="1034" max="1280" width="9.109375" style="52"/>
    <col min="1281" max="1281" width="26.109375" style="52" customWidth="1"/>
    <col min="1282" max="1282" width="6.88671875" style="52" customWidth="1"/>
    <col min="1283" max="1283" width="5.88671875" style="52" customWidth="1"/>
    <col min="1284" max="1284" width="6.44140625" style="52" customWidth="1"/>
    <col min="1285" max="1285" width="13.88671875" style="52" customWidth="1"/>
    <col min="1286" max="1286" width="6.33203125" style="52" customWidth="1"/>
    <col min="1287" max="1287" width="17.109375" style="52" customWidth="1"/>
    <col min="1288" max="1289" width="14" style="52" customWidth="1"/>
    <col min="1290" max="1536" width="9.109375" style="52"/>
    <col min="1537" max="1537" width="26.109375" style="52" customWidth="1"/>
    <col min="1538" max="1538" width="6.88671875" style="52" customWidth="1"/>
    <col min="1539" max="1539" width="5.88671875" style="52" customWidth="1"/>
    <col min="1540" max="1540" width="6.44140625" style="52" customWidth="1"/>
    <col min="1541" max="1541" width="13.88671875" style="52" customWidth="1"/>
    <col min="1542" max="1542" width="6.33203125" style="52" customWidth="1"/>
    <col min="1543" max="1543" width="17.109375" style="52" customWidth="1"/>
    <col min="1544" max="1545" width="14" style="52" customWidth="1"/>
    <col min="1546" max="1792" width="9.109375" style="52"/>
    <col min="1793" max="1793" width="26.109375" style="52" customWidth="1"/>
    <col min="1794" max="1794" width="6.88671875" style="52" customWidth="1"/>
    <col min="1795" max="1795" width="5.88671875" style="52" customWidth="1"/>
    <col min="1796" max="1796" width="6.44140625" style="52" customWidth="1"/>
    <col min="1797" max="1797" width="13.88671875" style="52" customWidth="1"/>
    <col min="1798" max="1798" width="6.33203125" style="52" customWidth="1"/>
    <col min="1799" max="1799" width="17.109375" style="52" customWidth="1"/>
    <col min="1800" max="1801" width="14" style="52" customWidth="1"/>
    <col min="1802" max="2048" width="9.109375" style="52"/>
    <col min="2049" max="2049" width="26.109375" style="52" customWidth="1"/>
    <col min="2050" max="2050" width="6.88671875" style="52" customWidth="1"/>
    <col min="2051" max="2051" width="5.88671875" style="52" customWidth="1"/>
    <col min="2052" max="2052" width="6.44140625" style="52" customWidth="1"/>
    <col min="2053" max="2053" width="13.88671875" style="52" customWidth="1"/>
    <col min="2054" max="2054" width="6.33203125" style="52" customWidth="1"/>
    <col min="2055" max="2055" width="17.109375" style="52" customWidth="1"/>
    <col min="2056" max="2057" width="14" style="52" customWidth="1"/>
    <col min="2058" max="2304" width="9.109375" style="52"/>
    <col min="2305" max="2305" width="26.109375" style="52" customWidth="1"/>
    <col min="2306" max="2306" width="6.88671875" style="52" customWidth="1"/>
    <col min="2307" max="2307" width="5.88671875" style="52" customWidth="1"/>
    <col min="2308" max="2308" width="6.44140625" style="52" customWidth="1"/>
    <col min="2309" max="2309" width="13.88671875" style="52" customWidth="1"/>
    <col min="2310" max="2310" width="6.33203125" style="52" customWidth="1"/>
    <col min="2311" max="2311" width="17.109375" style="52" customWidth="1"/>
    <col min="2312" max="2313" width="14" style="52" customWidth="1"/>
    <col min="2314" max="2560" width="9.109375" style="52"/>
    <col min="2561" max="2561" width="26.109375" style="52" customWidth="1"/>
    <col min="2562" max="2562" width="6.88671875" style="52" customWidth="1"/>
    <col min="2563" max="2563" width="5.88671875" style="52" customWidth="1"/>
    <col min="2564" max="2564" width="6.44140625" style="52" customWidth="1"/>
    <col min="2565" max="2565" width="13.88671875" style="52" customWidth="1"/>
    <col min="2566" max="2566" width="6.33203125" style="52" customWidth="1"/>
    <col min="2567" max="2567" width="17.109375" style="52" customWidth="1"/>
    <col min="2568" max="2569" width="14" style="52" customWidth="1"/>
    <col min="2570" max="2816" width="9.109375" style="52"/>
    <col min="2817" max="2817" width="26.109375" style="52" customWidth="1"/>
    <col min="2818" max="2818" width="6.88671875" style="52" customWidth="1"/>
    <col min="2819" max="2819" width="5.88671875" style="52" customWidth="1"/>
    <col min="2820" max="2820" width="6.44140625" style="52" customWidth="1"/>
    <col min="2821" max="2821" width="13.88671875" style="52" customWidth="1"/>
    <col min="2822" max="2822" width="6.33203125" style="52" customWidth="1"/>
    <col min="2823" max="2823" width="17.109375" style="52" customWidth="1"/>
    <col min="2824" max="2825" width="14" style="52" customWidth="1"/>
    <col min="2826" max="3072" width="9.109375" style="52"/>
    <col min="3073" max="3073" width="26.109375" style="52" customWidth="1"/>
    <col min="3074" max="3074" width="6.88671875" style="52" customWidth="1"/>
    <col min="3075" max="3075" width="5.88671875" style="52" customWidth="1"/>
    <col min="3076" max="3076" width="6.44140625" style="52" customWidth="1"/>
    <col min="3077" max="3077" width="13.88671875" style="52" customWidth="1"/>
    <col min="3078" max="3078" width="6.33203125" style="52" customWidth="1"/>
    <col min="3079" max="3079" width="17.109375" style="52" customWidth="1"/>
    <col min="3080" max="3081" width="14" style="52" customWidth="1"/>
    <col min="3082" max="3328" width="9.109375" style="52"/>
    <col min="3329" max="3329" width="26.109375" style="52" customWidth="1"/>
    <col min="3330" max="3330" width="6.88671875" style="52" customWidth="1"/>
    <col min="3331" max="3331" width="5.88671875" style="52" customWidth="1"/>
    <col min="3332" max="3332" width="6.44140625" style="52" customWidth="1"/>
    <col min="3333" max="3333" width="13.88671875" style="52" customWidth="1"/>
    <col min="3334" max="3334" width="6.33203125" style="52" customWidth="1"/>
    <col min="3335" max="3335" width="17.109375" style="52" customWidth="1"/>
    <col min="3336" max="3337" width="14" style="52" customWidth="1"/>
    <col min="3338" max="3584" width="9.109375" style="52"/>
    <col min="3585" max="3585" width="26.109375" style="52" customWidth="1"/>
    <col min="3586" max="3586" width="6.88671875" style="52" customWidth="1"/>
    <col min="3587" max="3587" width="5.88671875" style="52" customWidth="1"/>
    <col min="3588" max="3588" width="6.44140625" style="52" customWidth="1"/>
    <col min="3589" max="3589" width="13.88671875" style="52" customWidth="1"/>
    <col min="3590" max="3590" width="6.33203125" style="52" customWidth="1"/>
    <col min="3591" max="3591" width="17.109375" style="52" customWidth="1"/>
    <col min="3592" max="3593" width="14" style="52" customWidth="1"/>
    <col min="3594" max="3840" width="9.109375" style="52"/>
    <col min="3841" max="3841" width="26.109375" style="52" customWidth="1"/>
    <col min="3842" max="3842" width="6.88671875" style="52" customWidth="1"/>
    <col min="3843" max="3843" width="5.88671875" style="52" customWidth="1"/>
    <col min="3844" max="3844" width="6.44140625" style="52" customWidth="1"/>
    <col min="3845" max="3845" width="13.88671875" style="52" customWidth="1"/>
    <col min="3846" max="3846" width="6.33203125" style="52" customWidth="1"/>
    <col min="3847" max="3847" width="17.109375" style="52" customWidth="1"/>
    <col min="3848" max="3849" width="14" style="52" customWidth="1"/>
    <col min="3850" max="4096" width="9.109375" style="52"/>
    <col min="4097" max="4097" width="26.109375" style="52" customWidth="1"/>
    <col min="4098" max="4098" width="6.88671875" style="52" customWidth="1"/>
    <col min="4099" max="4099" width="5.88671875" style="52" customWidth="1"/>
    <col min="4100" max="4100" width="6.44140625" style="52" customWidth="1"/>
    <col min="4101" max="4101" width="13.88671875" style="52" customWidth="1"/>
    <col min="4102" max="4102" width="6.33203125" style="52" customWidth="1"/>
    <col min="4103" max="4103" width="17.109375" style="52" customWidth="1"/>
    <col min="4104" max="4105" width="14" style="52" customWidth="1"/>
    <col min="4106" max="4352" width="9.109375" style="52"/>
    <col min="4353" max="4353" width="26.109375" style="52" customWidth="1"/>
    <col min="4354" max="4354" width="6.88671875" style="52" customWidth="1"/>
    <col min="4355" max="4355" width="5.88671875" style="52" customWidth="1"/>
    <col min="4356" max="4356" width="6.44140625" style="52" customWidth="1"/>
    <col min="4357" max="4357" width="13.88671875" style="52" customWidth="1"/>
    <col min="4358" max="4358" width="6.33203125" style="52" customWidth="1"/>
    <col min="4359" max="4359" width="17.109375" style="52" customWidth="1"/>
    <col min="4360" max="4361" width="14" style="52" customWidth="1"/>
    <col min="4362" max="4608" width="9.109375" style="52"/>
    <col min="4609" max="4609" width="26.109375" style="52" customWidth="1"/>
    <col min="4610" max="4610" width="6.88671875" style="52" customWidth="1"/>
    <col min="4611" max="4611" width="5.88671875" style="52" customWidth="1"/>
    <col min="4612" max="4612" width="6.44140625" style="52" customWidth="1"/>
    <col min="4613" max="4613" width="13.88671875" style="52" customWidth="1"/>
    <col min="4614" max="4614" width="6.33203125" style="52" customWidth="1"/>
    <col min="4615" max="4615" width="17.109375" style="52" customWidth="1"/>
    <col min="4616" max="4617" width="14" style="52" customWidth="1"/>
    <col min="4618" max="4864" width="9.109375" style="52"/>
    <col min="4865" max="4865" width="26.109375" style="52" customWidth="1"/>
    <col min="4866" max="4866" width="6.88671875" style="52" customWidth="1"/>
    <col min="4867" max="4867" width="5.88671875" style="52" customWidth="1"/>
    <col min="4868" max="4868" width="6.44140625" style="52" customWidth="1"/>
    <col min="4869" max="4869" width="13.88671875" style="52" customWidth="1"/>
    <col min="4870" max="4870" width="6.33203125" style="52" customWidth="1"/>
    <col min="4871" max="4871" width="17.109375" style="52" customWidth="1"/>
    <col min="4872" max="4873" width="14" style="52" customWidth="1"/>
    <col min="4874" max="5120" width="9.109375" style="52"/>
    <col min="5121" max="5121" width="26.109375" style="52" customWidth="1"/>
    <col min="5122" max="5122" width="6.88671875" style="52" customWidth="1"/>
    <col min="5123" max="5123" width="5.88671875" style="52" customWidth="1"/>
    <col min="5124" max="5124" width="6.44140625" style="52" customWidth="1"/>
    <col min="5125" max="5125" width="13.88671875" style="52" customWidth="1"/>
    <col min="5126" max="5126" width="6.33203125" style="52" customWidth="1"/>
    <col min="5127" max="5127" width="17.109375" style="52" customWidth="1"/>
    <col min="5128" max="5129" width="14" style="52" customWidth="1"/>
    <col min="5130" max="5376" width="9.109375" style="52"/>
    <col min="5377" max="5377" width="26.109375" style="52" customWidth="1"/>
    <col min="5378" max="5378" width="6.88671875" style="52" customWidth="1"/>
    <col min="5379" max="5379" width="5.88671875" style="52" customWidth="1"/>
    <col min="5380" max="5380" width="6.44140625" style="52" customWidth="1"/>
    <col min="5381" max="5381" width="13.88671875" style="52" customWidth="1"/>
    <col min="5382" max="5382" width="6.33203125" style="52" customWidth="1"/>
    <col min="5383" max="5383" width="17.109375" style="52" customWidth="1"/>
    <col min="5384" max="5385" width="14" style="52" customWidth="1"/>
    <col min="5386" max="5632" width="9.109375" style="52"/>
    <col min="5633" max="5633" width="26.109375" style="52" customWidth="1"/>
    <col min="5634" max="5634" width="6.88671875" style="52" customWidth="1"/>
    <col min="5635" max="5635" width="5.88671875" style="52" customWidth="1"/>
    <col min="5636" max="5636" width="6.44140625" style="52" customWidth="1"/>
    <col min="5637" max="5637" width="13.88671875" style="52" customWidth="1"/>
    <col min="5638" max="5638" width="6.33203125" style="52" customWidth="1"/>
    <col min="5639" max="5639" width="17.109375" style="52" customWidth="1"/>
    <col min="5640" max="5641" width="14" style="52" customWidth="1"/>
    <col min="5642" max="5888" width="9.109375" style="52"/>
    <col min="5889" max="5889" width="26.109375" style="52" customWidth="1"/>
    <col min="5890" max="5890" width="6.88671875" style="52" customWidth="1"/>
    <col min="5891" max="5891" width="5.88671875" style="52" customWidth="1"/>
    <col min="5892" max="5892" width="6.44140625" style="52" customWidth="1"/>
    <col min="5893" max="5893" width="13.88671875" style="52" customWidth="1"/>
    <col min="5894" max="5894" width="6.33203125" style="52" customWidth="1"/>
    <col min="5895" max="5895" width="17.109375" style="52" customWidth="1"/>
    <col min="5896" max="5897" width="14" style="52" customWidth="1"/>
    <col min="5898" max="6144" width="9.109375" style="52"/>
    <col min="6145" max="6145" width="26.109375" style="52" customWidth="1"/>
    <col min="6146" max="6146" width="6.88671875" style="52" customWidth="1"/>
    <col min="6147" max="6147" width="5.88671875" style="52" customWidth="1"/>
    <col min="6148" max="6148" width="6.44140625" style="52" customWidth="1"/>
    <col min="6149" max="6149" width="13.88671875" style="52" customWidth="1"/>
    <col min="6150" max="6150" width="6.33203125" style="52" customWidth="1"/>
    <col min="6151" max="6151" width="17.109375" style="52" customWidth="1"/>
    <col min="6152" max="6153" width="14" style="52" customWidth="1"/>
    <col min="6154" max="6400" width="9.109375" style="52"/>
    <col min="6401" max="6401" width="26.109375" style="52" customWidth="1"/>
    <col min="6402" max="6402" width="6.88671875" style="52" customWidth="1"/>
    <col min="6403" max="6403" width="5.88671875" style="52" customWidth="1"/>
    <col min="6404" max="6404" width="6.44140625" style="52" customWidth="1"/>
    <col min="6405" max="6405" width="13.88671875" style="52" customWidth="1"/>
    <col min="6406" max="6406" width="6.33203125" style="52" customWidth="1"/>
    <col min="6407" max="6407" width="17.109375" style="52" customWidth="1"/>
    <col min="6408" max="6409" width="14" style="52" customWidth="1"/>
    <col min="6410" max="6656" width="9.109375" style="52"/>
    <col min="6657" max="6657" width="26.109375" style="52" customWidth="1"/>
    <col min="6658" max="6658" width="6.88671875" style="52" customWidth="1"/>
    <col min="6659" max="6659" width="5.88671875" style="52" customWidth="1"/>
    <col min="6660" max="6660" width="6.44140625" style="52" customWidth="1"/>
    <col min="6661" max="6661" width="13.88671875" style="52" customWidth="1"/>
    <col min="6662" max="6662" width="6.33203125" style="52" customWidth="1"/>
    <col min="6663" max="6663" width="17.109375" style="52" customWidth="1"/>
    <col min="6664" max="6665" width="14" style="52" customWidth="1"/>
    <col min="6666" max="6912" width="9.109375" style="52"/>
    <col min="6913" max="6913" width="26.109375" style="52" customWidth="1"/>
    <col min="6914" max="6914" width="6.88671875" style="52" customWidth="1"/>
    <col min="6915" max="6915" width="5.88671875" style="52" customWidth="1"/>
    <col min="6916" max="6916" width="6.44140625" style="52" customWidth="1"/>
    <col min="6917" max="6917" width="13.88671875" style="52" customWidth="1"/>
    <col min="6918" max="6918" width="6.33203125" style="52" customWidth="1"/>
    <col min="6919" max="6919" width="17.109375" style="52" customWidth="1"/>
    <col min="6920" max="6921" width="14" style="52" customWidth="1"/>
    <col min="6922" max="7168" width="9.109375" style="52"/>
    <col min="7169" max="7169" width="26.109375" style="52" customWidth="1"/>
    <col min="7170" max="7170" width="6.88671875" style="52" customWidth="1"/>
    <col min="7171" max="7171" width="5.88671875" style="52" customWidth="1"/>
    <col min="7172" max="7172" width="6.44140625" style="52" customWidth="1"/>
    <col min="7173" max="7173" width="13.88671875" style="52" customWidth="1"/>
    <col min="7174" max="7174" width="6.33203125" style="52" customWidth="1"/>
    <col min="7175" max="7175" width="17.109375" style="52" customWidth="1"/>
    <col min="7176" max="7177" width="14" style="52" customWidth="1"/>
    <col min="7178" max="7424" width="9.109375" style="52"/>
    <col min="7425" max="7425" width="26.109375" style="52" customWidth="1"/>
    <col min="7426" max="7426" width="6.88671875" style="52" customWidth="1"/>
    <col min="7427" max="7427" width="5.88671875" style="52" customWidth="1"/>
    <col min="7428" max="7428" width="6.44140625" style="52" customWidth="1"/>
    <col min="7429" max="7429" width="13.88671875" style="52" customWidth="1"/>
    <col min="7430" max="7430" width="6.33203125" style="52" customWidth="1"/>
    <col min="7431" max="7431" width="17.109375" style="52" customWidth="1"/>
    <col min="7432" max="7433" width="14" style="52" customWidth="1"/>
    <col min="7434" max="7680" width="9.109375" style="52"/>
    <col min="7681" max="7681" width="26.109375" style="52" customWidth="1"/>
    <col min="7682" max="7682" width="6.88671875" style="52" customWidth="1"/>
    <col min="7683" max="7683" width="5.88671875" style="52" customWidth="1"/>
    <col min="7684" max="7684" width="6.44140625" style="52" customWidth="1"/>
    <col min="7685" max="7685" width="13.88671875" style="52" customWidth="1"/>
    <col min="7686" max="7686" width="6.33203125" style="52" customWidth="1"/>
    <col min="7687" max="7687" width="17.109375" style="52" customWidth="1"/>
    <col min="7688" max="7689" width="14" style="52" customWidth="1"/>
    <col min="7690" max="7936" width="9.109375" style="52"/>
    <col min="7937" max="7937" width="26.109375" style="52" customWidth="1"/>
    <col min="7938" max="7938" width="6.88671875" style="52" customWidth="1"/>
    <col min="7939" max="7939" width="5.88671875" style="52" customWidth="1"/>
    <col min="7940" max="7940" width="6.44140625" style="52" customWidth="1"/>
    <col min="7941" max="7941" width="13.88671875" style="52" customWidth="1"/>
    <col min="7942" max="7942" width="6.33203125" style="52" customWidth="1"/>
    <col min="7943" max="7943" width="17.109375" style="52" customWidth="1"/>
    <col min="7944" max="7945" width="14" style="52" customWidth="1"/>
    <col min="7946" max="8192" width="9.109375" style="52"/>
    <col min="8193" max="8193" width="26.109375" style="52" customWidth="1"/>
    <col min="8194" max="8194" width="6.88671875" style="52" customWidth="1"/>
    <col min="8195" max="8195" width="5.88671875" style="52" customWidth="1"/>
    <col min="8196" max="8196" width="6.44140625" style="52" customWidth="1"/>
    <col min="8197" max="8197" width="13.88671875" style="52" customWidth="1"/>
    <col min="8198" max="8198" width="6.33203125" style="52" customWidth="1"/>
    <col min="8199" max="8199" width="17.109375" style="52" customWidth="1"/>
    <col min="8200" max="8201" width="14" style="52" customWidth="1"/>
    <col min="8202" max="8448" width="9.109375" style="52"/>
    <col min="8449" max="8449" width="26.109375" style="52" customWidth="1"/>
    <col min="8450" max="8450" width="6.88671875" style="52" customWidth="1"/>
    <col min="8451" max="8451" width="5.88671875" style="52" customWidth="1"/>
    <col min="8452" max="8452" width="6.44140625" style="52" customWidth="1"/>
    <col min="8453" max="8453" width="13.88671875" style="52" customWidth="1"/>
    <col min="8454" max="8454" width="6.33203125" style="52" customWidth="1"/>
    <col min="8455" max="8455" width="17.109375" style="52" customWidth="1"/>
    <col min="8456" max="8457" width="14" style="52" customWidth="1"/>
    <col min="8458" max="8704" width="9.109375" style="52"/>
    <col min="8705" max="8705" width="26.109375" style="52" customWidth="1"/>
    <col min="8706" max="8706" width="6.88671875" style="52" customWidth="1"/>
    <col min="8707" max="8707" width="5.88671875" style="52" customWidth="1"/>
    <col min="8708" max="8708" width="6.44140625" style="52" customWidth="1"/>
    <col min="8709" max="8709" width="13.88671875" style="52" customWidth="1"/>
    <col min="8710" max="8710" width="6.33203125" style="52" customWidth="1"/>
    <col min="8711" max="8711" width="17.109375" style="52" customWidth="1"/>
    <col min="8712" max="8713" width="14" style="52" customWidth="1"/>
    <col min="8714" max="8960" width="9.109375" style="52"/>
    <col min="8961" max="8961" width="26.109375" style="52" customWidth="1"/>
    <col min="8962" max="8962" width="6.88671875" style="52" customWidth="1"/>
    <col min="8963" max="8963" width="5.88671875" style="52" customWidth="1"/>
    <col min="8964" max="8964" width="6.44140625" style="52" customWidth="1"/>
    <col min="8965" max="8965" width="13.88671875" style="52" customWidth="1"/>
    <col min="8966" max="8966" width="6.33203125" style="52" customWidth="1"/>
    <col min="8967" max="8967" width="17.109375" style="52" customWidth="1"/>
    <col min="8968" max="8969" width="14" style="52" customWidth="1"/>
    <col min="8970" max="9216" width="9.109375" style="52"/>
    <col min="9217" max="9217" width="26.109375" style="52" customWidth="1"/>
    <col min="9218" max="9218" width="6.88671875" style="52" customWidth="1"/>
    <col min="9219" max="9219" width="5.88671875" style="52" customWidth="1"/>
    <col min="9220" max="9220" width="6.44140625" style="52" customWidth="1"/>
    <col min="9221" max="9221" width="13.88671875" style="52" customWidth="1"/>
    <col min="9222" max="9222" width="6.33203125" style="52" customWidth="1"/>
    <col min="9223" max="9223" width="17.109375" style="52" customWidth="1"/>
    <col min="9224" max="9225" width="14" style="52" customWidth="1"/>
    <col min="9226" max="9472" width="9.109375" style="52"/>
    <col min="9473" max="9473" width="26.109375" style="52" customWidth="1"/>
    <col min="9474" max="9474" width="6.88671875" style="52" customWidth="1"/>
    <col min="9475" max="9475" width="5.88671875" style="52" customWidth="1"/>
    <col min="9476" max="9476" width="6.44140625" style="52" customWidth="1"/>
    <col min="9477" max="9477" width="13.88671875" style="52" customWidth="1"/>
    <col min="9478" max="9478" width="6.33203125" style="52" customWidth="1"/>
    <col min="9479" max="9479" width="17.109375" style="52" customWidth="1"/>
    <col min="9480" max="9481" width="14" style="52" customWidth="1"/>
    <col min="9482" max="9728" width="9.109375" style="52"/>
    <col min="9729" max="9729" width="26.109375" style="52" customWidth="1"/>
    <col min="9730" max="9730" width="6.88671875" style="52" customWidth="1"/>
    <col min="9731" max="9731" width="5.88671875" style="52" customWidth="1"/>
    <col min="9732" max="9732" width="6.44140625" style="52" customWidth="1"/>
    <col min="9733" max="9733" width="13.88671875" style="52" customWidth="1"/>
    <col min="9734" max="9734" width="6.33203125" style="52" customWidth="1"/>
    <col min="9735" max="9735" width="17.109375" style="52" customWidth="1"/>
    <col min="9736" max="9737" width="14" style="52" customWidth="1"/>
    <col min="9738" max="9984" width="9.109375" style="52"/>
    <col min="9985" max="9985" width="26.109375" style="52" customWidth="1"/>
    <col min="9986" max="9986" width="6.88671875" style="52" customWidth="1"/>
    <col min="9987" max="9987" width="5.88671875" style="52" customWidth="1"/>
    <col min="9988" max="9988" width="6.44140625" style="52" customWidth="1"/>
    <col min="9989" max="9989" width="13.88671875" style="52" customWidth="1"/>
    <col min="9990" max="9990" width="6.33203125" style="52" customWidth="1"/>
    <col min="9991" max="9991" width="17.109375" style="52" customWidth="1"/>
    <col min="9992" max="9993" width="14" style="52" customWidth="1"/>
    <col min="9994" max="10240" width="9.109375" style="52"/>
    <col min="10241" max="10241" width="26.109375" style="52" customWidth="1"/>
    <col min="10242" max="10242" width="6.88671875" style="52" customWidth="1"/>
    <col min="10243" max="10243" width="5.88671875" style="52" customWidth="1"/>
    <col min="10244" max="10244" width="6.44140625" style="52" customWidth="1"/>
    <col min="10245" max="10245" width="13.88671875" style="52" customWidth="1"/>
    <col min="10246" max="10246" width="6.33203125" style="52" customWidth="1"/>
    <col min="10247" max="10247" width="17.109375" style="52" customWidth="1"/>
    <col min="10248" max="10249" width="14" style="52" customWidth="1"/>
    <col min="10250" max="10496" width="9.109375" style="52"/>
    <col min="10497" max="10497" width="26.109375" style="52" customWidth="1"/>
    <col min="10498" max="10498" width="6.88671875" style="52" customWidth="1"/>
    <col min="10499" max="10499" width="5.88671875" style="52" customWidth="1"/>
    <col min="10500" max="10500" width="6.44140625" style="52" customWidth="1"/>
    <col min="10501" max="10501" width="13.88671875" style="52" customWidth="1"/>
    <col min="10502" max="10502" width="6.33203125" style="52" customWidth="1"/>
    <col min="10503" max="10503" width="17.109375" style="52" customWidth="1"/>
    <col min="10504" max="10505" width="14" style="52" customWidth="1"/>
    <col min="10506" max="10752" width="9.109375" style="52"/>
    <col min="10753" max="10753" width="26.109375" style="52" customWidth="1"/>
    <col min="10754" max="10754" width="6.88671875" style="52" customWidth="1"/>
    <col min="10755" max="10755" width="5.88671875" style="52" customWidth="1"/>
    <col min="10756" max="10756" width="6.44140625" style="52" customWidth="1"/>
    <col min="10757" max="10757" width="13.88671875" style="52" customWidth="1"/>
    <col min="10758" max="10758" width="6.33203125" style="52" customWidth="1"/>
    <col min="10759" max="10759" width="17.109375" style="52" customWidth="1"/>
    <col min="10760" max="10761" width="14" style="52" customWidth="1"/>
    <col min="10762" max="11008" width="9.109375" style="52"/>
    <col min="11009" max="11009" width="26.109375" style="52" customWidth="1"/>
    <col min="11010" max="11010" width="6.88671875" style="52" customWidth="1"/>
    <col min="11011" max="11011" width="5.88671875" style="52" customWidth="1"/>
    <col min="11012" max="11012" width="6.44140625" style="52" customWidth="1"/>
    <col min="11013" max="11013" width="13.88671875" style="52" customWidth="1"/>
    <col min="11014" max="11014" width="6.33203125" style="52" customWidth="1"/>
    <col min="11015" max="11015" width="17.109375" style="52" customWidth="1"/>
    <col min="11016" max="11017" width="14" style="52" customWidth="1"/>
    <col min="11018" max="11264" width="9.109375" style="52"/>
    <col min="11265" max="11265" width="26.109375" style="52" customWidth="1"/>
    <col min="11266" max="11266" width="6.88671875" style="52" customWidth="1"/>
    <col min="11267" max="11267" width="5.88671875" style="52" customWidth="1"/>
    <col min="11268" max="11268" width="6.44140625" style="52" customWidth="1"/>
    <col min="11269" max="11269" width="13.88671875" style="52" customWidth="1"/>
    <col min="11270" max="11270" width="6.33203125" style="52" customWidth="1"/>
    <col min="11271" max="11271" width="17.109375" style="52" customWidth="1"/>
    <col min="11272" max="11273" width="14" style="52" customWidth="1"/>
    <col min="11274" max="11520" width="9.109375" style="52"/>
    <col min="11521" max="11521" width="26.109375" style="52" customWidth="1"/>
    <col min="11522" max="11522" width="6.88671875" style="52" customWidth="1"/>
    <col min="11523" max="11523" width="5.88671875" style="52" customWidth="1"/>
    <col min="11524" max="11524" width="6.44140625" style="52" customWidth="1"/>
    <col min="11525" max="11525" width="13.88671875" style="52" customWidth="1"/>
    <col min="11526" max="11526" width="6.33203125" style="52" customWidth="1"/>
    <col min="11527" max="11527" width="17.109375" style="52" customWidth="1"/>
    <col min="11528" max="11529" width="14" style="52" customWidth="1"/>
    <col min="11530" max="11776" width="9.109375" style="52"/>
    <col min="11777" max="11777" width="26.109375" style="52" customWidth="1"/>
    <col min="11778" max="11778" width="6.88671875" style="52" customWidth="1"/>
    <col min="11779" max="11779" width="5.88671875" style="52" customWidth="1"/>
    <col min="11780" max="11780" width="6.44140625" style="52" customWidth="1"/>
    <col min="11781" max="11781" width="13.88671875" style="52" customWidth="1"/>
    <col min="11782" max="11782" width="6.33203125" style="52" customWidth="1"/>
    <col min="11783" max="11783" width="17.109375" style="52" customWidth="1"/>
    <col min="11784" max="11785" width="14" style="52" customWidth="1"/>
    <col min="11786" max="12032" width="9.109375" style="52"/>
    <col min="12033" max="12033" width="26.109375" style="52" customWidth="1"/>
    <col min="12034" max="12034" width="6.88671875" style="52" customWidth="1"/>
    <col min="12035" max="12035" width="5.88671875" style="52" customWidth="1"/>
    <col min="12036" max="12036" width="6.44140625" style="52" customWidth="1"/>
    <col min="12037" max="12037" width="13.88671875" style="52" customWidth="1"/>
    <col min="12038" max="12038" width="6.33203125" style="52" customWidth="1"/>
    <col min="12039" max="12039" width="17.109375" style="52" customWidth="1"/>
    <col min="12040" max="12041" width="14" style="52" customWidth="1"/>
    <col min="12042" max="12288" width="9.109375" style="52"/>
    <col min="12289" max="12289" width="26.109375" style="52" customWidth="1"/>
    <col min="12290" max="12290" width="6.88671875" style="52" customWidth="1"/>
    <col min="12291" max="12291" width="5.88671875" style="52" customWidth="1"/>
    <col min="12292" max="12292" width="6.44140625" style="52" customWidth="1"/>
    <col min="12293" max="12293" width="13.88671875" style="52" customWidth="1"/>
    <col min="12294" max="12294" width="6.33203125" style="52" customWidth="1"/>
    <col min="12295" max="12295" width="17.109375" style="52" customWidth="1"/>
    <col min="12296" max="12297" width="14" style="52" customWidth="1"/>
    <col min="12298" max="12544" width="9.109375" style="52"/>
    <col min="12545" max="12545" width="26.109375" style="52" customWidth="1"/>
    <col min="12546" max="12546" width="6.88671875" style="52" customWidth="1"/>
    <col min="12547" max="12547" width="5.88671875" style="52" customWidth="1"/>
    <col min="12548" max="12548" width="6.44140625" style="52" customWidth="1"/>
    <col min="12549" max="12549" width="13.88671875" style="52" customWidth="1"/>
    <col min="12550" max="12550" width="6.33203125" style="52" customWidth="1"/>
    <col min="12551" max="12551" width="17.109375" style="52" customWidth="1"/>
    <col min="12552" max="12553" width="14" style="52" customWidth="1"/>
    <col min="12554" max="12800" width="9.109375" style="52"/>
    <col min="12801" max="12801" width="26.109375" style="52" customWidth="1"/>
    <col min="12802" max="12802" width="6.88671875" style="52" customWidth="1"/>
    <col min="12803" max="12803" width="5.88671875" style="52" customWidth="1"/>
    <col min="12804" max="12804" width="6.44140625" style="52" customWidth="1"/>
    <col min="12805" max="12805" width="13.88671875" style="52" customWidth="1"/>
    <col min="12806" max="12806" width="6.33203125" style="52" customWidth="1"/>
    <col min="12807" max="12807" width="17.109375" style="52" customWidth="1"/>
    <col min="12808" max="12809" width="14" style="52" customWidth="1"/>
    <col min="12810" max="13056" width="9.109375" style="52"/>
    <col min="13057" max="13057" width="26.109375" style="52" customWidth="1"/>
    <col min="13058" max="13058" width="6.88671875" style="52" customWidth="1"/>
    <col min="13059" max="13059" width="5.88671875" style="52" customWidth="1"/>
    <col min="13060" max="13060" width="6.44140625" style="52" customWidth="1"/>
    <col min="13061" max="13061" width="13.88671875" style="52" customWidth="1"/>
    <col min="13062" max="13062" width="6.33203125" style="52" customWidth="1"/>
    <col min="13063" max="13063" width="17.109375" style="52" customWidth="1"/>
    <col min="13064" max="13065" width="14" style="52" customWidth="1"/>
    <col min="13066" max="13312" width="9.109375" style="52"/>
    <col min="13313" max="13313" width="26.109375" style="52" customWidth="1"/>
    <col min="13314" max="13314" width="6.88671875" style="52" customWidth="1"/>
    <col min="13315" max="13315" width="5.88671875" style="52" customWidth="1"/>
    <col min="13316" max="13316" width="6.44140625" style="52" customWidth="1"/>
    <col min="13317" max="13317" width="13.88671875" style="52" customWidth="1"/>
    <col min="13318" max="13318" width="6.33203125" style="52" customWidth="1"/>
    <col min="13319" max="13319" width="17.109375" style="52" customWidth="1"/>
    <col min="13320" max="13321" width="14" style="52" customWidth="1"/>
    <col min="13322" max="13568" width="9.109375" style="52"/>
    <col min="13569" max="13569" width="26.109375" style="52" customWidth="1"/>
    <col min="13570" max="13570" width="6.88671875" style="52" customWidth="1"/>
    <col min="13571" max="13571" width="5.88671875" style="52" customWidth="1"/>
    <col min="13572" max="13572" width="6.44140625" style="52" customWidth="1"/>
    <col min="13573" max="13573" width="13.88671875" style="52" customWidth="1"/>
    <col min="13574" max="13574" width="6.33203125" style="52" customWidth="1"/>
    <col min="13575" max="13575" width="17.109375" style="52" customWidth="1"/>
    <col min="13576" max="13577" width="14" style="52" customWidth="1"/>
    <col min="13578" max="13824" width="9.109375" style="52"/>
    <col min="13825" max="13825" width="26.109375" style="52" customWidth="1"/>
    <col min="13826" max="13826" width="6.88671875" style="52" customWidth="1"/>
    <col min="13827" max="13827" width="5.88671875" style="52" customWidth="1"/>
    <col min="13828" max="13828" width="6.44140625" style="52" customWidth="1"/>
    <col min="13829" max="13829" width="13.88671875" style="52" customWidth="1"/>
    <col min="13830" max="13830" width="6.33203125" style="52" customWidth="1"/>
    <col min="13831" max="13831" width="17.109375" style="52" customWidth="1"/>
    <col min="13832" max="13833" width="14" style="52" customWidth="1"/>
    <col min="13834" max="14080" width="9.109375" style="52"/>
    <col min="14081" max="14081" width="26.109375" style="52" customWidth="1"/>
    <col min="14082" max="14082" width="6.88671875" style="52" customWidth="1"/>
    <col min="14083" max="14083" width="5.88671875" style="52" customWidth="1"/>
    <col min="14084" max="14084" width="6.44140625" style="52" customWidth="1"/>
    <col min="14085" max="14085" width="13.88671875" style="52" customWidth="1"/>
    <col min="14086" max="14086" width="6.33203125" style="52" customWidth="1"/>
    <col min="14087" max="14087" width="17.109375" style="52" customWidth="1"/>
    <col min="14088" max="14089" width="14" style="52" customWidth="1"/>
    <col min="14090" max="14336" width="9.109375" style="52"/>
    <col min="14337" max="14337" width="26.109375" style="52" customWidth="1"/>
    <col min="14338" max="14338" width="6.88671875" style="52" customWidth="1"/>
    <col min="14339" max="14339" width="5.88671875" style="52" customWidth="1"/>
    <col min="14340" max="14340" width="6.44140625" style="52" customWidth="1"/>
    <col min="14341" max="14341" width="13.88671875" style="52" customWidth="1"/>
    <col min="14342" max="14342" width="6.33203125" style="52" customWidth="1"/>
    <col min="14343" max="14343" width="17.109375" style="52" customWidth="1"/>
    <col min="14344" max="14345" width="14" style="52" customWidth="1"/>
    <col min="14346" max="14592" width="9.109375" style="52"/>
    <col min="14593" max="14593" width="26.109375" style="52" customWidth="1"/>
    <col min="14594" max="14594" width="6.88671875" style="52" customWidth="1"/>
    <col min="14595" max="14595" width="5.88671875" style="52" customWidth="1"/>
    <col min="14596" max="14596" width="6.44140625" style="52" customWidth="1"/>
    <col min="14597" max="14597" width="13.88671875" style="52" customWidth="1"/>
    <col min="14598" max="14598" width="6.33203125" style="52" customWidth="1"/>
    <col min="14599" max="14599" width="17.109375" style="52" customWidth="1"/>
    <col min="14600" max="14601" width="14" style="52" customWidth="1"/>
    <col min="14602" max="14848" width="9.109375" style="52"/>
    <col min="14849" max="14849" width="26.109375" style="52" customWidth="1"/>
    <col min="14850" max="14850" width="6.88671875" style="52" customWidth="1"/>
    <col min="14851" max="14851" width="5.88671875" style="52" customWidth="1"/>
    <col min="14852" max="14852" width="6.44140625" style="52" customWidth="1"/>
    <col min="14853" max="14853" width="13.88671875" style="52" customWidth="1"/>
    <col min="14854" max="14854" width="6.33203125" style="52" customWidth="1"/>
    <col min="14855" max="14855" width="17.109375" style="52" customWidth="1"/>
    <col min="14856" max="14857" width="14" style="52" customWidth="1"/>
    <col min="14858" max="15104" width="9.109375" style="52"/>
    <col min="15105" max="15105" width="26.109375" style="52" customWidth="1"/>
    <col min="15106" max="15106" width="6.88671875" style="52" customWidth="1"/>
    <col min="15107" max="15107" width="5.88671875" style="52" customWidth="1"/>
    <col min="15108" max="15108" width="6.44140625" style="52" customWidth="1"/>
    <col min="15109" max="15109" width="13.88671875" style="52" customWidth="1"/>
    <col min="15110" max="15110" width="6.33203125" style="52" customWidth="1"/>
    <col min="15111" max="15111" width="17.109375" style="52" customWidth="1"/>
    <col min="15112" max="15113" width="14" style="52" customWidth="1"/>
    <col min="15114" max="15360" width="9.109375" style="52"/>
    <col min="15361" max="15361" width="26.109375" style="52" customWidth="1"/>
    <col min="15362" max="15362" width="6.88671875" style="52" customWidth="1"/>
    <col min="15363" max="15363" width="5.88671875" style="52" customWidth="1"/>
    <col min="15364" max="15364" width="6.44140625" style="52" customWidth="1"/>
    <col min="15365" max="15365" width="13.88671875" style="52" customWidth="1"/>
    <col min="15366" max="15366" width="6.33203125" style="52" customWidth="1"/>
    <col min="15367" max="15367" width="17.109375" style="52" customWidth="1"/>
    <col min="15368" max="15369" width="14" style="52" customWidth="1"/>
    <col min="15370" max="15616" width="9.109375" style="52"/>
    <col min="15617" max="15617" width="26.109375" style="52" customWidth="1"/>
    <col min="15618" max="15618" width="6.88671875" style="52" customWidth="1"/>
    <col min="15619" max="15619" width="5.88671875" style="52" customWidth="1"/>
    <col min="15620" max="15620" width="6.44140625" style="52" customWidth="1"/>
    <col min="15621" max="15621" width="13.88671875" style="52" customWidth="1"/>
    <col min="15622" max="15622" width="6.33203125" style="52" customWidth="1"/>
    <col min="15623" max="15623" width="17.109375" style="52" customWidth="1"/>
    <col min="15624" max="15625" width="14" style="52" customWidth="1"/>
    <col min="15626" max="15872" width="9.109375" style="52"/>
    <col min="15873" max="15873" width="26.109375" style="52" customWidth="1"/>
    <col min="15874" max="15874" width="6.88671875" style="52" customWidth="1"/>
    <col min="15875" max="15875" width="5.88671875" style="52" customWidth="1"/>
    <col min="15876" max="15876" width="6.44140625" style="52" customWidth="1"/>
    <col min="15877" max="15877" width="13.88671875" style="52" customWidth="1"/>
    <col min="15878" max="15878" width="6.33203125" style="52" customWidth="1"/>
    <col min="15879" max="15879" width="17.109375" style="52" customWidth="1"/>
    <col min="15880" max="15881" width="14" style="52" customWidth="1"/>
    <col min="15882" max="16128" width="9.109375" style="52"/>
    <col min="16129" max="16129" width="26.109375" style="52" customWidth="1"/>
    <col min="16130" max="16130" width="6.88671875" style="52" customWidth="1"/>
    <col min="16131" max="16131" width="5.88671875" style="52" customWidth="1"/>
    <col min="16132" max="16132" width="6.44140625" style="52" customWidth="1"/>
    <col min="16133" max="16133" width="13.88671875" style="52" customWidth="1"/>
    <col min="16134" max="16134" width="6.33203125" style="52" customWidth="1"/>
    <col min="16135" max="16135" width="17.109375" style="52" customWidth="1"/>
    <col min="16136" max="16137" width="14" style="52" customWidth="1"/>
    <col min="16138" max="16384" width="9.109375" style="52"/>
  </cols>
  <sheetData>
    <row r="1" spans="1:9" ht="15.6" x14ac:dyDescent="0.3">
      <c r="A1" s="50"/>
      <c r="B1" s="50"/>
      <c r="C1" s="50"/>
      <c r="D1" s="50"/>
      <c r="E1" s="50"/>
      <c r="F1" s="50"/>
      <c r="G1" s="50"/>
      <c r="H1" s="50"/>
      <c r="I1" s="51" t="s">
        <v>140</v>
      </c>
    </row>
    <row r="2" spans="1:9" ht="108" customHeight="1" x14ac:dyDescent="0.3">
      <c r="A2" s="50"/>
      <c r="B2" s="50"/>
      <c r="C2" s="50"/>
      <c r="D2" s="50"/>
      <c r="E2" s="50"/>
      <c r="F2" s="50"/>
      <c r="G2" s="359" t="s">
        <v>295</v>
      </c>
      <c r="H2" s="359"/>
      <c r="I2" s="359"/>
    </row>
    <row r="3" spans="1:9" ht="57" customHeight="1" x14ac:dyDescent="0.25">
      <c r="A3" s="360" t="s">
        <v>260</v>
      </c>
      <c r="B3" s="360"/>
      <c r="C3" s="360"/>
      <c r="D3" s="360"/>
      <c r="E3" s="360"/>
      <c r="F3" s="360"/>
      <c r="G3" s="360"/>
      <c r="H3" s="360"/>
      <c r="I3" s="360"/>
    </row>
    <row r="4" spans="1:9" ht="15.6" x14ac:dyDescent="0.3">
      <c r="A4" s="50"/>
      <c r="B4" s="50"/>
      <c r="C4" s="50"/>
      <c r="D4" s="50"/>
      <c r="E4" s="50"/>
      <c r="F4" s="50"/>
      <c r="G4" s="50"/>
      <c r="H4" s="50"/>
      <c r="I4" s="50"/>
    </row>
    <row r="5" spans="1:9" ht="15.6" x14ac:dyDescent="0.3">
      <c r="A5" s="50"/>
      <c r="B5" s="50"/>
      <c r="C5" s="50"/>
      <c r="D5" s="50"/>
      <c r="E5" s="50"/>
      <c r="F5" s="50"/>
      <c r="G5" s="50"/>
      <c r="H5" s="50"/>
      <c r="I5" s="50"/>
    </row>
    <row r="6" spans="1:9" ht="12.75" customHeight="1" x14ac:dyDescent="0.3">
      <c r="A6" s="361" t="s">
        <v>20</v>
      </c>
      <c r="B6" s="363" t="s">
        <v>21</v>
      </c>
      <c r="C6" s="364"/>
      <c r="D6" s="364"/>
      <c r="E6" s="364"/>
      <c r="F6" s="365"/>
      <c r="G6" s="366" t="s">
        <v>22</v>
      </c>
      <c r="H6" s="367"/>
      <c r="I6" s="368"/>
    </row>
    <row r="7" spans="1:9" ht="15.6" x14ac:dyDescent="0.3">
      <c r="A7" s="362"/>
      <c r="B7" s="53" t="s">
        <v>14</v>
      </c>
      <c r="C7" s="53" t="s">
        <v>5</v>
      </c>
      <c r="D7" s="53" t="s">
        <v>6</v>
      </c>
      <c r="E7" s="53" t="s">
        <v>23</v>
      </c>
      <c r="F7" s="53" t="s">
        <v>3</v>
      </c>
      <c r="G7" s="54" t="s">
        <v>52</v>
      </c>
      <c r="H7" s="54" t="s">
        <v>122</v>
      </c>
      <c r="I7" s="54" t="s">
        <v>277</v>
      </c>
    </row>
    <row r="8" spans="1:9" ht="31.2" x14ac:dyDescent="0.3">
      <c r="A8" s="55" t="s">
        <v>130</v>
      </c>
      <c r="B8" s="53">
        <v>817</v>
      </c>
      <c r="C8" s="53">
        <v>10</v>
      </c>
      <c r="D8" s="56" t="s">
        <v>141</v>
      </c>
      <c r="E8" s="53" t="s">
        <v>131</v>
      </c>
      <c r="F8" s="56" t="s">
        <v>133</v>
      </c>
      <c r="G8" s="57">
        <v>324933.48</v>
      </c>
      <c r="H8" s="58">
        <v>324933.48</v>
      </c>
      <c r="I8" s="58">
        <v>324933.48</v>
      </c>
    </row>
    <row r="9" spans="1:9" ht="15.6" x14ac:dyDescent="0.3">
      <c r="A9" s="55"/>
      <c r="B9" s="53"/>
      <c r="C9" s="53"/>
      <c r="D9" s="56"/>
      <c r="E9" s="53"/>
      <c r="F9" s="56"/>
      <c r="G9" s="57"/>
      <c r="H9" s="58"/>
      <c r="I9" s="58"/>
    </row>
    <row r="10" spans="1:9" ht="15.6" x14ac:dyDescent="0.3">
      <c r="A10" s="53" t="s">
        <v>24</v>
      </c>
      <c r="B10" s="53"/>
      <c r="C10" s="53"/>
      <c r="D10" s="53"/>
      <c r="E10" s="53"/>
      <c r="F10" s="53"/>
      <c r="G10" s="58">
        <f>G8+G9</f>
        <v>324933.48</v>
      </c>
      <c r="H10" s="57">
        <f>SUM(H8:H9)</f>
        <v>324933.48</v>
      </c>
      <c r="I10" s="58">
        <f>SUM(I8:I9)</f>
        <v>324933.48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90" zoomScaleSheetLayoutView="100" workbookViewId="0">
      <selection activeCell="A4" sqref="A4:E5"/>
    </sheetView>
  </sheetViews>
  <sheetFormatPr defaultColWidth="9.109375" defaultRowHeight="13.2" x14ac:dyDescent="0.25"/>
  <cols>
    <col min="1" max="1" width="4.44140625" style="64" customWidth="1"/>
    <col min="2" max="2" width="71.88671875" style="64" customWidth="1"/>
    <col min="3" max="3" width="16.5546875" style="64" customWidth="1"/>
    <col min="4" max="4" width="15" style="64" customWidth="1"/>
    <col min="5" max="5" width="14.44140625" style="64" customWidth="1"/>
    <col min="6" max="16384" width="9.109375" style="64"/>
  </cols>
  <sheetData>
    <row r="1" spans="1:5" ht="15.6" x14ac:dyDescent="0.3">
      <c r="A1" s="59"/>
      <c r="B1" s="60"/>
      <c r="C1" s="61"/>
      <c r="D1" s="62"/>
      <c r="E1" s="63" t="s">
        <v>19</v>
      </c>
    </row>
    <row r="2" spans="1:5" ht="106.5" customHeight="1" x14ac:dyDescent="0.25">
      <c r="A2" s="59"/>
      <c r="B2" s="61"/>
      <c r="C2" s="369" t="s">
        <v>291</v>
      </c>
      <c r="D2" s="369"/>
      <c r="E2" s="369"/>
    </row>
    <row r="3" spans="1:5" ht="20.25" customHeight="1" x14ac:dyDescent="0.3">
      <c r="A3" s="59"/>
      <c r="B3" s="61"/>
      <c r="C3" s="65"/>
      <c r="D3" s="65"/>
      <c r="E3" s="65"/>
    </row>
    <row r="4" spans="1:5" ht="44.25" customHeight="1" x14ac:dyDescent="0.25">
      <c r="A4" s="370" t="s">
        <v>261</v>
      </c>
      <c r="B4" s="370"/>
      <c r="C4" s="370"/>
      <c r="D4" s="370"/>
      <c r="E4" s="370"/>
    </row>
    <row r="5" spans="1:5" ht="27.75" customHeight="1" x14ac:dyDescent="0.25">
      <c r="A5" s="371"/>
      <c r="B5" s="371"/>
      <c r="C5" s="371"/>
      <c r="D5" s="371"/>
      <c r="E5" s="371"/>
    </row>
    <row r="6" spans="1:5" ht="21.75" customHeight="1" x14ac:dyDescent="0.3">
      <c r="A6" s="372"/>
      <c r="B6" s="372"/>
      <c r="C6" s="62"/>
      <c r="D6" s="62"/>
      <c r="E6" s="63" t="s">
        <v>26</v>
      </c>
    </row>
    <row r="7" spans="1:5" ht="55.5" customHeight="1" x14ac:dyDescent="0.25">
      <c r="A7" s="66" t="s">
        <v>27</v>
      </c>
      <c r="B7" s="67" t="s">
        <v>28</v>
      </c>
      <c r="C7" s="68" t="s">
        <v>142</v>
      </c>
      <c r="D7" s="68" t="s">
        <v>143</v>
      </c>
      <c r="E7" s="68" t="s">
        <v>278</v>
      </c>
    </row>
    <row r="8" spans="1:5" ht="13.65" customHeight="1" x14ac:dyDescent="0.3">
      <c r="A8" s="69">
        <v>1</v>
      </c>
      <c r="B8" s="70" t="s">
        <v>29</v>
      </c>
      <c r="C8" s="118">
        <v>3</v>
      </c>
      <c r="D8" s="118">
        <v>4</v>
      </c>
      <c r="E8" s="118">
        <v>5</v>
      </c>
    </row>
    <row r="9" spans="1:5" ht="62.4" hidden="1" x14ac:dyDescent="0.3">
      <c r="A9" s="71">
        <v>1</v>
      </c>
      <c r="B9" s="72" t="s">
        <v>30</v>
      </c>
      <c r="C9" s="73"/>
      <c r="D9" s="73"/>
      <c r="E9" s="73"/>
    </row>
    <row r="10" spans="1:5" ht="27.6" x14ac:dyDescent="0.25">
      <c r="A10" s="69">
        <v>1</v>
      </c>
      <c r="B10" s="147" t="s">
        <v>128</v>
      </c>
      <c r="C10" s="74">
        <v>6672</v>
      </c>
      <c r="D10" s="74">
        <v>0</v>
      </c>
      <c r="E10" s="74">
        <v>0</v>
      </c>
    </row>
    <row r="11" spans="1:5" ht="27.6" x14ac:dyDescent="0.25">
      <c r="A11" s="69">
        <v>2</v>
      </c>
      <c r="B11" s="147" t="s">
        <v>144</v>
      </c>
      <c r="C11" s="148">
        <v>21600</v>
      </c>
      <c r="D11" s="148">
        <v>0</v>
      </c>
      <c r="E11" s="148">
        <v>0</v>
      </c>
    </row>
    <row r="12" spans="1:5" ht="27.6" x14ac:dyDescent="0.25">
      <c r="A12" s="69">
        <v>3</v>
      </c>
      <c r="B12" s="147" t="s">
        <v>129</v>
      </c>
      <c r="C12" s="74">
        <v>1010182</v>
      </c>
      <c r="D12" s="74">
        <v>0</v>
      </c>
      <c r="E12" s="74">
        <v>0</v>
      </c>
    </row>
    <row r="13" spans="1:5" ht="55.2" x14ac:dyDescent="0.25">
      <c r="A13" s="69">
        <v>4</v>
      </c>
      <c r="B13" s="147" t="s">
        <v>132</v>
      </c>
      <c r="C13" s="74">
        <v>50000</v>
      </c>
      <c r="D13" s="74">
        <v>0</v>
      </c>
      <c r="E13" s="74">
        <v>0</v>
      </c>
    </row>
    <row r="14" spans="1:5" ht="15.6" x14ac:dyDescent="0.3">
      <c r="A14" s="73"/>
      <c r="B14" s="73" t="s">
        <v>24</v>
      </c>
      <c r="C14" s="75">
        <f>SUM(C10:C13)</f>
        <v>1088454</v>
      </c>
      <c r="D14" s="75">
        <f t="shared" ref="D14:E14" si="0">SUM(D10:D13)</f>
        <v>0</v>
      </c>
      <c r="E14" s="75">
        <f t="shared" si="0"/>
        <v>0</v>
      </c>
    </row>
    <row r="18" spans="2:5" ht="66" hidden="1" x14ac:dyDescent="0.25">
      <c r="B18" s="76" t="s">
        <v>31</v>
      </c>
      <c r="C18" s="77"/>
      <c r="D18" s="77"/>
      <c r="E18" s="77"/>
    </row>
    <row r="19" spans="2:5" ht="15.6" hidden="1" x14ac:dyDescent="0.25">
      <c r="B19" s="78" t="s">
        <v>32</v>
      </c>
      <c r="C19" s="79">
        <v>70000</v>
      </c>
      <c r="D19" s="80">
        <v>0</v>
      </c>
      <c r="E19" s="80">
        <v>0</v>
      </c>
    </row>
    <row r="20" spans="2:5" hidden="1" x14ac:dyDescent="0.25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SheetLayoutView="100" workbookViewId="0">
      <selection activeCell="N7" sqref="N7"/>
    </sheetView>
  </sheetViews>
  <sheetFormatPr defaultColWidth="9.109375" defaultRowHeight="15.6" x14ac:dyDescent="0.3"/>
  <cols>
    <col min="1" max="1" width="4.109375" style="62" customWidth="1"/>
    <col min="2" max="2" width="49.88671875" style="62" customWidth="1"/>
    <col min="3" max="3" width="17.6640625" style="62" customWidth="1"/>
    <col min="4" max="4" width="16.33203125" style="62" customWidth="1"/>
    <col min="5" max="5" width="16.109375" style="62" customWidth="1"/>
    <col min="6" max="6" width="15.33203125" style="62" customWidth="1"/>
    <col min="7" max="7" width="14" style="62" customWidth="1"/>
    <col min="8" max="8" width="14.33203125" style="62" bestFit="1" customWidth="1"/>
    <col min="9" max="16384" width="9.109375" style="62"/>
  </cols>
  <sheetData>
    <row r="1" spans="1:8" x14ac:dyDescent="0.3">
      <c r="A1" s="376"/>
      <c r="B1" s="376"/>
      <c r="C1" s="376"/>
      <c r="D1" s="376"/>
      <c r="G1" s="377" t="s">
        <v>25</v>
      </c>
      <c r="H1" s="377"/>
    </row>
    <row r="2" spans="1:8" ht="99.75" customHeight="1" x14ac:dyDescent="0.3">
      <c r="E2" s="378" t="s">
        <v>145</v>
      </c>
      <c r="F2" s="378"/>
      <c r="G2" s="378"/>
      <c r="H2" s="378"/>
    </row>
    <row r="3" spans="1:8" x14ac:dyDescent="0.3">
      <c r="A3" s="117"/>
      <c r="B3" s="117"/>
      <c r="C3" s="117"/>
      <c r="D3" s="83"/>
    </row>
    <row r="4" spans="1:8" ht="35.25" customHeight="1" x14ac:dyDescent="0.3">
      <c r="A4" s="379" t="s">
        <v>146</v>
      </c>
      <c r="B4" s="379"/>
      <c r="C4" s="379"/>
      <c r="D4" s="379"/>
      <c r="E4" s="379"/>
      <c r="F4" s="379"/>
      <c r="G4" s="379"/>
      <c r="H4" s="379"/>
    </row>
    <row r="5" spans="1:8" x14ac:dyDescent="0.3">
      <c r="A5" s="117"/>
      <c r="B5" s="117"/>
      <c r="C5" s="117"/>
      <c r="D5" s="117"/>
      <c r="H5" s="62" t="s">
        <v>26</v>
      </c>
    </row>
    <row r="6" spans="1:8" x14ac:dyDescent="0.3">
      <c r="A6" s="380" t="s">
        <v>38</v>
      </c>
      <c r="B6" s="381"/>
      <c r="C6" s="384" t="s">
        <v>51</v>
      </c>
      <c r="D6" s="384"/>
      <c r="E6" s="385" t="s">
        <v>52</v>
      </c>
      <c r="F6" s="385"/>
      <c r="G6" s="385" t="s">
        <v>122</v>
      </c>
      <c r="H6" s="385"/>
    </row>
    <row r="7" spans="1:8" ht="78" x14ac:dyDescent="0.3">
      <c r="A7" s="382"/>
      <c r="B7" s="383"/>
      <c r="C7" s="81" t="s">
        <v>39</v>
      </c>
      <c r="D7" s="81" t="s">
        <v>40</v>
      </c>
      <c r="E7" s="81" t="s">
        <v>41</v>
      </c>
      <c r="F7" s="81" t="s">
        <v>40</v>
      </c>
      <c r="G7" s="81" t="s">
        <v>39</v>
      </c>
      <c r="H7" s="81" t="s">
        <v>40</v>
      </c>
    </row>
    <row r="8" spans="1:8" ht="15.75" customHeight="1" x14ac:dyDescent="0.3">
      <c r="A8" s="375" t="s">
        <v>42</v>
      </c>
      <c r="B8" s="375"/>
      <c r="C8" s="373"/>
      <c r="D8" s="373"/>
      <c r="E8" s="373"/>
      <c r="F8" s="373"/>
      <c r="G8" s="373"/>
      <c r="H8" s="373"/>
    </row>
    <row r="9" spans="1:8" ht="15.75" customHeight="1" x14ac:dyDescent="0.3">
      <c r="A9" s="375"/>
      <c r="B9" s="375"/>
      <c r="C9" s="374"/>
      <c r="D9" s="374"/>
      <c r="E9" s="374"/>
      <c r="F9" s="374"/>
      <c r="G9" s="374"/>
      <c r="H9" s="374"/>
    </row>
    <row r="10" spans="1:8" ht="45" customHeight="1" x14ac:dyDescent="0.3">
      <c r="A10" s="81">
        <v>1</v>
      </c>
      <c r="B10" s="84" t="s">
        <v>147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</row>
    <row r="11" spans="1:8" ht="58.5" customHeight="1" x14ac:dyDescent="0.3">
      <c r="A11" s="81">
        <v>2</v>
      </c>
      <c r="B11" s="86" t="s">
        <v>43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</row>
    <row r="12" spans="1:8" ht="33" customHeight="1" x14ac:dyDescent="0.3">
      <c r="A12" s="81">
        <v>3</v>
      </c>
      <c r="B12" s="86" t="s">
        <v>44</v>
      </c>
      <c r="C12" s="85">
        <v>0</v>
      </c>
      <c r="D12" s="85">
        <v>0</v>
      </c>
      <c r="E12" s="85">
        <v>0</v>
      </c>
      <c r="F12" s="85">
        <v>0</v>
      </c>
      <c r="G12" s="85">
        <v>0</v>
      </c>
      <c r="H12" s="85">
        <v>0</v>
      </c>
    </row>
    <row r="13" spans="1:8" ht="21.75" customHeight="1" x14ac:dyDescent="0.3">
      <c r="A13" s="81"/>
      <c r="B13" s="73" t="s">
        <v>45</v>
      </c>
      <c r="C13" s="85">
        <v>0</v>
      </c>
      <c r="D13" s="85">
        <v>0</v>
      </c>
      <c r="E13" s="85">
        <v>0</v>
      </c>
      <c r="F13" s="85">
        <v>0</v>
      </c>
      <c r="G13" s="85"/>
      <c r="H13" s="85">
        <v>0</v>
      </c>
    </row>
  </sheetData>
  <mergeCells count="15">
    <mergeCell ref="A1:D1"/>
    <mergeCell ref="G1:H1"/>
    <mergeCell ref="E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view="pageBreakPreview" zoomScaleSheetLayoutView="100" workbookViewId="0">
      <selection activeCell="Q3" sqref="Q3:U3"/>
    </sheetView>
  </sheetViews>
  <sheetFormatPr defaultColWidth="9.109375" defaultRowHeight="13.2" x14ac:dyDescent="0.25"/>
  <cols>
    <col min="1" max="1" width="1.5546875" style="2" customWidth="1"/>
    <col min="2" max="10" width="0" style="2" hidden="1" customWidth="1"/>
    <col min="11" max="11" width="5.6640625" style="2" customWidth="1"/>
    <col min="12" max="12" width="49.5546875" style="2" customWidth="1"/>
    <col min="13" max="13" width="17.44140625" style="2" hidden="1" customWidth="1"/>
    <col min="14" max="16" width="0" style="2" hidden="1" customWidth="1"/>
    <col min="17" max="17" width="18.5546875" style="2" customWidth="1"/>
    <col min="18" max="18" width="0" style="2" hidden="1" customWidth="1"/>
    <col min="19" max="19" width="18.5546875" style="2" customWidth="1"/>
    <col min="20" max="20" width="21.109375" style="2" customWidth="1"/>
    <col min="21" max="22" width="0" style="2" hidden="1" customWidth="1"/>
    <col min="23" max="256" width="9.109375" style="2" customWidth="1"/>
    <col min="257" max="16384" width="9.109375" style="2"/>
  </cols>
  <sheetData>
    <row r="1" spans="1:22" ht="17.25" customHeight="1" x14ac:dyDescent="0.25">
      <c r="A1" s="28"/>
      <c r="B1" s="87"/>
      <c r="C1" s="87"/>
      <c r="D1" s="87"/>
      <c r="E1" s="87"/>
      <c r="F1" s="87"/>
      <c r="G1" s="87"/>
      <c r="H1" s="87"/>
      <c r="I1" s="28"/>
      <c r="J1" s="28"/>
      <c r="K1" s="28"/>
      <c r="L1" s="28"/>
      <c r="M1" s="28"/>
      <c r="N1" s="28"/>
      <c r="O1" s="28"/>
      <c r="P1" s="28"/>
      <c r="Q1" s="28"/>
      <c r="R1" s="6"/>
      <c r="S1" s="6"/>
      <c r="T1" s="88" t="s">
        <v>33</v>
      </c>
      <c r="U1" s="5"/>
      <c r="V1" s="6"/>
    </row>
    <row r="2" spans="1:22" ht="8.25" customHeight="1" x14ac:dyDescent="0.25">
      <c r="A2" s="28"/>
      <c r="B2" s="87"/>
      <c r="C2" s="87"/>
      <c r="D2" s="87"/>
      <c r="E2" s="87"/>
      <c r="F2" s="87"/>
      <c r="G2" s="87"/>
      <c r="H2" s="87"/>
      <c r="I2" s="28"/>
      <c r="J2" s="28"/>
      <c r="K2" s="28"/>
      <c r="L2" s="34"/>
      <c r="M2" s="34"/>
      <c r="N2" s="34"/>
      <c r="O2" s="34"/>
      <c r="P2" s="34"/>
      <c r="Q2" s="34"/>
      <c r="R2" s="34"/>
      <c r="S2" s="34"/>
      <c r="T2" s="89"/>
      <c r="U2" s="5"/>
      <c r="V2" s="6"/>
    </row>
    <row r="3" spans="1:22" ht="93" customHeight="1" x14ac:dyDescent="0.25">
      <c r="A3" s="28"/>
      <c r="B3" s="87"/>
      <c r="C3" s="87"/>
      <c r="D3" s="87"/>
      <c r="E3" s="87"/>
      <c r="F3" s="87"/>
      <c r="G3" s="87"/>
      <c r="H3" s="87"/>
      <c r="I3" s="28"/>
      <c r="J3" s="28"/>
      <c r="K3" s="28"/>
      <c r="L3" s="28"/>
      <c r="M3" s="28"/>
      <c r="N3" s="28"/>
      <c r="O3" s="28"/>
      <c r="P3" s="28"/>
      <c r="Q3" s="391" t="s">
        <v>291</v>
      </c>
      <c r="R3" s="391"/>
      <c r="S3" s="391"/>
      <c r="T3" s="391"/>
      <c r="U3" s="391"/>
      <c r="V3" s="6"/>
    </row>
    <row r="4" spans="1:22" ht="60.75" customHeight="1" x14ac:dyDescent="0.25">
      <c r="A4" s="28"/>
      <c r="B4" s="87"/>
      <c r="C4" s="87"/>
      <c r="D4" s="87"/>
      <c r="E4" s="87"/>
      <c r="F4" s="87"/>
      <c r="G4" s="87"/>
      <c r="H4" s="87"/>
      <c r="I4" s="28"/>
      <c r="J4" s="28"/>
      <c r="K4" s="28"/>
      <c r="L4" s="392" t="s">
        <v>262</v>
      </c>
      <c r="M4" s="393"/>
      <c r="N4" s="393"/>
      <c r="O4" s="393"/>
      <c r="P4" s="393"/>
      <c r="Q4" s="393"/>
      <c r="R4" s="393"/>
      <c r="S4" s="393"/>
      <c r="T4" s="393"/>
      <c r="U4" s="5"/>
      <c r="V4" s="6"/>
    </row>
    <row r="5" spans="1:22" ht="12.75" customHeight="1" x14ac:dyDescent="0.3">
      <c r="A5" s="28"/>
      <c r="B5" s="87"/>
      <c r="C5" s="87"/>
      <c r="D5" s="87"/>
      <c r="E5" s="87"/>
      <c r="F5" s="87"/>
      <c r="G5" s="87"/>
      <c r="H5" s="87"/>
      <c r="I5" s="28"/>
      <c r="J5" s="28"/>
      <c r="K5" s="28"/>
      <c r="L5" s="28"/>
      <c r="M5" s="28"/>
      <c r="N5" s="28"/>
      <c r="O5" s="28"/>
      <c r="P5" s="28"/>
      <c r="Q5" s="6"/>
      <c r="R5" s="112"/>
      <c r="S5" s="112"/>
      <c r="T5" s="112" t="s">
        <v>0</v>
      </c>
      <c r="U5" s="5"/>
      <c r="V5" s="6"/>
    </row>
    <row r="6" spans="1:22" ht="18.75" customHeight="1" x14ac:dyDescent="0.25">
      <c r="A6" s="28"/>
      <c r="B6" s="87"/>
      <c r="C6" s="87"/>
      <c r="D6" s="87"/>
      <c r="E6" s="87"/>
      <c r="F6" s="87"/>
      <c r="G6" s="87"/>
      <c r="H6" s="87"/>
      <c r="I6" s="28"/>
      <c r="J6" s="28"/>
      <c r="K6" s="389" t="s">
        <v>46</v>
      </c>
      <c r="L6" s="389" t="s">
        <v>4</v>
      </c>
      <c r="M6" s="388" t="s">
        <v>7</v>
      </c>
      <c r="N6" s="388" t="s">
        <v>8</v>
      </c>
      <c r="O6" s="388" t="s">
        <v>5</v>
      </c>
      <c r="P6" s="389" t="s">
        <v>6</v>
      </c>
      <c r="Q6" s="323" t="s">
        <v>126</v>
      </c>
      <c r="R6" s="113"/>
      <c r="S6" s="324" t="s">
        <v>127</v>
      </c>
      <c r="T6" s="323" t="s">
        <v>276</v>
      </c>
      <c r="U6" s="5"/>
      <c r="V6" s="6"/>
    </row>
    <row r="7" spans="1:22" ht="18" customHeight="1" x14ac:dyDescent="0.25">
      <c r="A7" s="28"/>
      <c r="B7" s="8"/>
      <c r="C7" s="8"/>
      <c r="D7" s="8"/>
      <c r="E7" s="8"/>
      <c r="F7" s="8"/>
      <c r="G7" s="8"/>
      <c r="H7" s="8"/>
      <c r="I7" s="90"/>
      <c r="J7" s="90" t="s">
        <v>2</v>
      </c>
      <c r="K7" s="394"/>
      <c r="L7" s="394"/>
      <c r="M7" s="320"/>
      <c r="N7" s="320"/>
      <c r="O7" s="320"/>
      <c r="P7" s="394"/>
      <c r="Q7" s="390"/>
      <c r="R7" s="121" t="s">
        <v>10</v>
      </c>
      <c r="S7" s="395"/>
      <c r="T7" s="390"/>
      <c r="U7" s="12"/>
      <c r="V7" s="5"/>
    </row>
    <row r="8" spans="1:22" ht="15" customHeight="1" x14ac:dyDescent="0.25">
      <c r="A8" s="28"/>
      <c r="B8" s="8"/>
      <c r="C8" s="8"/>
      <c r="D8" s="8"/>
      <c r="E8" s="8"/>
      <c r="F8" s="8"/>
      <c r="G8" s="8"/>
      <c r="H8" s="8"/>
      <c r="I8" s="90"/>
      <c r="J8" s="90"/>
      <c r="K8" s="13">
        <v>1</v>
      </c>
      <c r="L8" s="13">
        <v>2</v>
      </c>
      <c r="M8" s="13">
        <v>2</v>
      </c>
      <c r="N8" s="91">
        <v>3</v>
      </c>
      <c r="O8" s="92">
        <v>4</v>
      </c>
      <c r="P8" s="92">
        <v>5</v>
      </c>
      <c r="Q8" s="14">
        <v>3</v>
      </c>
      <c r="R8" s="15"/>
      <c r="S8" s="17">
        <v>4</v>
      </c>
      <c r="T8" s="17">
        <v>5</v>
      </c>
      <c r="U8" s="12"/>
      <c r="V8" s="5"/>
    </row>
    <row r="9" spans="1:22" ht="135" customHeight="1" x14ac:dyDescent="0.3">
      <c r="A9" s="93"/>
      <c r="B9" s="386">
        <v>1</v>
      </c>
      <c r="C9" s="386"/>
      <c r="D9" s="386"/>
      <c r="E9" s="386"/>
      <c r="F9" s="386"/>
      <c r="G9" s="386"/>
      <c r="H9" s="386"/>
      <c r="I9" s="386"/>
      <c r="J9" s="386"/>
      <c r="K9" s="387"/>
      <c r="L9" s="48" t="s">
        <v>268</v>
      </c>
      <c r="M9" s="114"/>
      <c r="N9" s="388"/>
      <c r="O9" s="388"/>
      <c r="P9" s="389"/>
      <c r="Q9" s="22">
        <v>1000</v>
      </c>
      <c r="R9" s="23"/>
      <c r="S9" s="94">
        <v>1000</v>
      </c>
      <c r="T9" s="22">
        <v>1000</v>
      </c>
      <c r="U9" s="95"/>
      <c r="V9" s="26"/>
    </row>
    <row r="10" spans="1:22" ht="88.5" customHeight="1" x14ac:dyDescent="0.3">
      <c r="A10" s="93"/>
      <c r="B10" s="386">
        <v>2</v>
      </c>
      <c r="C10" s="386"/>
      <c r="D10" s="386"/>
      <c r="E10" s="386"/>
      <c r="F10" s="386"/>
      <c r="G10" s="386"/>
      <c r="H10" s="386"/>
      <c r="I10" s="386"/>
      <c r="J10" s="386"/>
      <c r="K10" s="387"/>
      <c r="L10" s="48" t="s">
        <v>273</v>
      </c>
      <c r="M10" s="114"/>
      <c r="N10" s="388"/>
      <c r="O10" s="388"/>
      <c r="P10" s="389"/>
      <c r="Q10" s="22">
        <v>1000</v>
      </c>
      <c r="R10" s="23"/>
      <c r="S10" s="94">
        <v>1000</v>
      </c>
      <c r="T10" s="22">
        <v>1000</v>
      </c>
      <c r="U10" s="95"/>
      <c r="V10" s="26"/>
    </row>
    <row r="11" spans="1:22" ht="98.25" customHeight="1" x14ac:dyDescent="0.3">
      <c r="A11" s="93"/>
      <c r="B11" s="119"/>
      <c r="C11" s="119"/>
      <c r="D11" s="119"/>
      <c r="E11" s="120"/>
      <c r="F11" s="386">
        <v>3</v>
      </c>
      <c r="G11" s="386"/>
      <c r="H11" s="386"/>
      <c r="I11" s="386"/>
      <c r="J11" s="386"/>
      <c r="K11" s="387"/>
      <c r="L11" s="48" t="s">
        <v>183</v>
      </c>
      <c r="M11" s="114"/>
      <c r="N11" s="388"/>
      <c r="O11" s="388"/>
      <c r="P11" s="389"/>
      <c r="Q11" s="22">
        <v>1000</v>
      </c>
      <c r="R11" s="23"/>
      <c r="S11" s="94">
        <v>0</v>
      </c>
      <c r="T11" s="22">
        <v>0</v>
      </c>
      <c r="U11" s="95"/>
      <c r="V11" s="26"/>
    </row>
    <row r="12" spans="1:22" ht="99.75" customHeight="1" x14ac:dyDescent="0.3">
      <c r="A12" s="93"/>
      <c r="B12" s="119"/>
      <c r="C12" s="119"/>
      <c r="D12" s="119"/>
      <c r="E12" s="120"/>
      <c r="F12" s="386">
        <v>4</v>
      </c>
      <c r="G12" s="386"/>
      <c r="H12" s="386"/>
      <c r="I12" s="386"/>
      <c r="J12" s="386"/>
      <c r="K12" s="387"/>
      <c r="L12" s="48" t="s">
        <v>266</v>
      </c>
      <c r="M12" s="114"/>
      <c r="N12" s="388"/>
      <c r="O12" s="388"/>
      <c r="P12" s="389"/>
      <c r="Q12" s="22">
        <v>1000</v>
      </c>
      <c r="R12" s="23"/>
      <c r="S12" s="94">
        <v>1000</v>
      </c>
      <c r="T12" s="22">
        <v>1000</v>
      </c>
      <c r="U12" s="95"/>
      <c r="V12" s="26"/>
    </row>
    <row r="13" spans="1:22" ht="99" customHeight="1" x14ac:dyDescent="0.3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25">
        <v>5</v>
      </c>
      <c r="L13" s="48" t="s">
        <v>264</v>
      </c>
      <c r="M13" s="123"/>
      <c r="N13" s="126"/>
      <c r="O13" s="126"/>
      <c r="P13" s="124"/>
      <c r="Q13" s="22">
        <v>3000</v>
      </c>
      <c r="R13" s="23"/>
      <c r="S13" s="94">
        <v>3000</v>
      </c>
      <c r="T13" s="22">
        <v>3000</v>
      </c>
      <c r="U13" s="152"/>
      <c r="V13" s="153"/>
    </row>
    <row r="14" spans="1:22" ht="99" customHeight="1" x14ac:dyDescent="0.3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25">
        <v>6</v>
      </c>
      <c r="L14" s="48" t="s">
        <v>186</v>
      </c>
      <c r="M14" s="123"/>
      <c r="N14" s="126"/>
      <c r="O14" s="126"/>
      <c r="P14" s="124"/>
      <c r="Q14" s="22">
        <v>2000</v>
      </c>
      <c r="R14" s="23"/>
      <c r="S14" s="94">
        <v>0</v>
      </c>
      <c r="T14" s="22">
        <v>0</v>
      </c>
      <c r="U14" s="152"/>
      <c r="V14" s="153"/>
    </row>
    <row r="15" spans="1:22" ht="99" customHeight="1" x14ac:dyDescent="0.3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71">
        <v>7</v>
      </c>
      <c r="L15" s="48" t="s">
        <v>289</v>
      </c>
      <c r="M15" s="123"/>
      <c r="N15" s="172"/>
      <c r="O15" s="172"/>
      <c r="P15" s="173"/>
      <c r="Q15" s="175">
        <v>1056660</v>
      </c>
      <c r="R15" s="176"/>
      <c r="S15" s="177">
        <v>1140910</v>
      </c>
      <c r="T15" s="175">
        <v>0</v>
      </c>
      <c r="U15" s="152"/>
      <c r="V15" s="153"/>
    </row>
    <row r="16" spans="1:22" ht="12.75" customHeight="1" x14ac:dyDescent="0.25">
      <c r="A16" s="28"/>
      <c r="B16" s="87"/>
      <c r="C16" s="87"/>
      <c r="D16" s="87"/>
      <c r="E16" s="87"/>
      <c r="F16" s="87"/>
      <c r="G16" s="87"/>
      <c r="H16" s="87"/>
      <c r="I16" s="28"/>
      <c r="J16" s="28"/>
      <c r="K16" s="96"/>
      <c r="L16" s="97" t="s">
        <v>47</v>
      </c>
      <c r="M16" s="98"/>
      <c r="N16" s="99"/>
      <c r="O16" s="99"/>
      <c r="P16" s="97"/>
      <c r="Q16" s="100">
        <f>SUM(Q9:Q15)</f>
        <v>1065660</v>
      </c>
      <c r="R16" s="100">
        <f t="shared" ref="R16:T16" si="0">SUM(R9:R15)</f>
        <v>0</v>
      </c>
      <c r="S16" s="100">
        <f t="shared" si="0"/>
        <v>1146910</v>
      </c>
      <c r="T16" s="100">
        <f t="shared" si="0"/>
        <v>6000</v>
      </c>
      <c r="U16" s="5"/>
      <c r="V16" s="6"/>
    </row>
    <row r="17" spans="1:22" ht="12.75" customHeight="1" x14ac:dyDescent="0.25">
      <c r="A17" s="28"/>
      <c r="B17" s="87"/>
      <c r="C17" s="87"/>
      <c r="D17" s="87"/>
      <c r="E17" s="87"/>
      <c r="F17" s="87"/>
      <c r="G17" s="87"/>
      <c r="H17" s="87"/>
      <c r="I17" s="28"/>
      <c r="J17" s="28"/>
      <c r="K17" s="28"/>
      <c r="L17" s="28"/>
      <c r="M17" s="28"/>
      <c r="N17" s="28"/>
      <c r="O17" s="28"/>
      <c r="P17" s="28"/>
      <c r="Q17" s="28"/>
      <c r="R17" s="5"/>
      <c r="S17" s="5"/>
      <c r="T17" s="5"/>
      <c r="U17" s="5"/>
      <c r="V17" s="6"/>
    </row>
    <row r="18" spans="1:22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12.75" customHeight="1" x14ac:dyDescent="0.25">
      <c r="A19" s="28"/>
      <c r="B19" s="87"/>
      <c r="C19" s="87"/>
      <c r="D19" s="87"/>
      <c r="E19" s="87"/>
      <c r="F19" s="87"/>
      <c r="G19" s="87"/>
      <c r="H19" s="87"/>
      <c r="I19" s="28"/>
      <c r="J19" s="28"/>
      <c r="K19" s="28"/>
      <c r="L19" s="27"/>
      <c r="M19" s="27"/>
      <c r="N19" s="27"/>
      <c r="O19" s="27"/>
      <c r="P19" s="27"/>
      <c r="Q19" s="27"/>
      <c r="R19" s="5"/>
      <c r="S19" s="5"/>
      <c r="T19" s="5"/>
      <c r="U19" s="5"/>
      <c r="V19" s="6"/>
    </row>
    <row r="20" spans="1:22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12.75" customHeight="1" x14ac:dyDescent="0.25">
      <c r="A22" s="28"/>
      <c r="B22" s="87"/>
      <c r="C22" s="87"/>
      <c r="D22" s="87"/>
      <c r="E22" s="87"/>
      <c r="F22" s="87"/>
      <c r="G22" s="87"/>
      <c r="H22" s="87"/>
      <c r="I22" s="28"/>
      <c r="J22" s="28"/>
      <c r="K22" s="28"/>
      <c r="L22" s="28"/>
      <c r="M22" s="28"/>
      <c r="N22" s="28"/>
      <c r="O22" s="28"/>
      <c r="P22" s="28"/>
      <c r="Q22" s="28"/>
      <c r="R22" s="6"/>
      <c r="S22" s="6"/>
      <c r="T22" s="6"/>
      <c r="U22" s="6"/>
      <c r="V22" s="6"/>
    </row>
  </sheetData>
  <mergeCells count="19">
    <mergeCell ref="Q3:U3"/>
    <mergeCell ref="L4:T4"/>
    <mergeCell ref="K6:K7"/>
    <mergeCell ref="L6:L7"/>
    <mergeCell ref="M6:M7"/>
    <mergeCell ref="N6:N7"/>
    <mergeCell ref="O6:O7"/>
    <mergeCell ref="P6:P7"/>
    <mergeCell ref="Q6:Q7"/>
    <mergeCell ref="S6:S7"/>
    <mergeCell ref="F11:K11"/>
    <mergeCell ref="N11:P11"/>
    <mergeCell ref="F12:K12"/>
    <mergeCell ref="N12:P12"/>
    <mergeCell ref="T6:T7"/>
    <mergeCell ref="B9:K9"/>
    <mergeCell ref="N9:P9"/>
    <mergeCell ref="B10:K10"/>
    <mergeCell ref="N10:P10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8</vt:i4>
      </vt:variant>
    </vt:vector>
  </HeadingPairs>
  <TitlesOfParts>
    <vt:vector size="18" baseType="lpstr">
      <vt:lpstr>п.1 расп.дох.меж.бюд.</vt:lpstr>
      <vt:lpstr>п2 распред.</vt:lpstr>
      <vt:lpstr>п.3 расп.по цел.</vt:lpstr>
      <vt:lpstr>п.4 ведом.</vt:lpstr>
      <vt:lpstr>п.5.ИФДБ</vt:lpstr>
      <vt:lpstr>п.6 пуб.норм.обяз.</vt:lpstr>
      <vt:lpstr>п.7.ИМБТ </vt:lpstr>
      <vt:lpstr>п.8.мун.заим.</vt:lpstr>
      <vt:lpstr>п.9.МП</vt:lpstr>
      <vt:lpstr>доходы</vt:lpstr>
      <vt:lpstr>'п.3 расп.по цел.'!Заголовки_для_печати</vt:lpstr>
      <vt:lpstr>п.9.МП!Заголовки_для_печати</vt:lpstr>
      <vt:lpstr>'п.3 расп.по цел.'!Область_печати</vt:lpstr>
      <vt:lpstr>'п.4 ведом.'!Область_печати</vt:lpstr>
      <vt:lpstr>'п.6 пуб.норм.обяз.'!Область_печати</vt:lpstr>
      <vt:lpstr>'п.7.ИМБТ '!Область_печати</vt:lpstr>
      <vt:lpstr>п.8.мун.заим.!Область_печати</vt:lpstr>
      <vt:lpstr>'п2 распред.'!Область_печати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2022-12-28T09:13:35Z</dcterms:modified>
</cp:coreProperties>
</file>